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Chantiers - Transverses\Dossier Territorialisation\1. COP\5. Fichiers de diagnostic\"/>
    </mc:Choice>
  </mc:AlternateContent>
  <bookViews>
    <workbookView xWindow="0" yWindow="0" windowWidth="12015" windowHeight="6735"/>
  </bookViews>
  <sheets>
    <sheet name="Avant propos" sheetId="5" r:id="rId1"/>
    <sheet name="Profil" sheetId="6" r:id="rId2"/>
    <sheet name="Recueil des actions" sheetId="1" r:id="rId3"/>
    <sheet name="Diagnostic" sheetId="2" r:id="rId4"/>
    <sheet name="Synthèse (à ne pas modifier)" sheetId="4" state="hidden" r:id="rId5"/>
  </sheets>
  <definedNames>
    <definedName name="_xlnm._FilterDatabase" localSheetId="3" hidden="1">Diagnostic!$A$3:$N$3</definedName>
    <definedName name="_xlnm._FilterDatabase" localSheetId="2" hidden="1">'Recueil des actions'!$A$3:$S$3</definedName>
    <definedName name="_xlnm._FilterDatabase" localSheetId="4" hidden="1">'Synthèse (à ne pas modifier)'!$A$3:$K$3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4" l="1"/>
  <c r="G42" i="4"/>
  <c r="F42" i="4"/>
  <c r="H41" i="4"/>
  <c r="G41" i="4"/>
  <c r="F41" i="4"/>
  <c r="H40" i="4"/>
  <c r="G40" i="4"/>
  <c r="F40" i="4"/>
  <c r="H39" i="4"/>
  <c r="G39" i="4"/>
  <c r="F39" i="4"/>
  <c r="H38" i="4"/>
  <c r="G38" i="4"/>
  <c r="F38" i="4"/>
  <c r="H37" i="4"/>
  <c r="G37" i="4"/>
  <c r="F37" i="4"/>
  <c r="H36" i="4"/>
  <c r="G36" i="4"/>
  <c r="F36" i="4"/>
  <c r="H35" i="4"/>
  <c r="F35" i="4"/>
  <c r="G35" i="4" s="1"/>
  <c r="H34" i="4"/>
  <c r="G34" i="4"/>
  <c r="F34" i="4"/>
  <c r="H33" i="4"/>
  <c r="G33" i="4"/>
  <c r="F33" i="4"/>
  <c r="H32" i="4"/>
  <c r="G32" i="4"/>
  <c r="F32" i="4"/>
  <c r="H31" i="4"/>
  <c r="G31" i="4"/>
  <c r="F31" i="4"/>
  <c r="H30" i="4"/>
  <c r="G30" i="4"/>
  <c r="F30" i="4"/>
  <c r="H29" i="4"/>
  <c r="G29" i="4"/>
  <c r="F29" i="4"/>
  <c r="H28" i="4"/>
  <c r="G28" i="4"/>
  <c r="F28" i="4"/>
  <c r="H27" i="4"/>
  <c r="G27" i="4"/>
  <c r="F27" i="4"/>
  <c r="H26" i="4"/>
  <c r="G26" i="4"/>
  <c r="F26" i="4"/>
  <c r="H25" i="4"/>
  <c r="G25" i="4"/>
  <c r="F25" i="4"/>
  <c r="H24" i="4"/>
  <c r="G24" i="4"/>
  <c r="F24" i="4"/>
  <c r="H23" i="4"/>
  <c r="G23" i="4"/>
  <c r="F23" i="4"/>
  <c r="H22" i="4"/>
  <c r="G22" i="4"/>
  <c r="F22" i="4"/>
  <c r="H21" i="4"/>
  <c r="G21" i="4"/>
  <c r="F21" i="4"/>
  <c r="H20" i="4"/>
  <c r="G20" i="4"/>
  <c r="F20" i="4"/>
  <c r="H19" i="4"/>
  <c r="G19" i="4"/>
  <c r="F19" i="4"/>
  <c r="H18" i="4"/>
  <c r="G18" i="4"/>
  <c r="F18" i="4"/>
  <c r="H17" i="4"/>
  <c r="G17" i="4"/>
  <c r="F17" i="4"/>
  <c r="H16" i="4"/>
  <c r="G16" i="4"/>
  <c r="F16" i="4"/>
  <c r="H15" i="4"/>
  <c r="G15" i="4"/>
  <c r="F15" i="4"/>
  <c r="H14" i="4"/>
  <c r="G14" i="4"/>
  <c r="F14" i="4"/>
  <c r="H13" i="4"/>
  <c r="G13" i="4"/>
  <c r="F13" i="4"/>
  <c r="H12" i="4"/>
  <c r="G12" i="4"/>
  <c r="F12" i="4"/>
  <c r="H11" i="4"/>
  <c r="G11" i="4"/>
  <c r="F11" i="4"/>
  <c r="H10" i="4"/>
  <c r="G10" i="4"/>
  <c r="F10" i="4"/>
  <c r="H9" i="4"/>
  <c r="G9" i="4"/>
  <c r="F9" i="4"/>
  <c r="H8" i="4"/>
  <c r="G8" i="4"/>
  <c r="F8" i="4"/>
  <c r="H7" i="4"/>
  <c r="G7" i="4"/>
  <c r="F7" i="4"/>
  <c r="H6" i="4"/>
  <c r="G6" i="4"/>
  <c r="F6" i="4"/>
  <c r="H5" i="4"/>
  <c r="G5" i="4"/>
  <c r="F5" i="4"/>
  <c r="N5" i="1"/>
  <c r="O5" i="1"/>
  <c r="N6" i="1"/>
  <c r="O6" i="1"/>
  <c r="N7" i="1"/>
  <c r="O7" i="1"/>
  <c r="N8" i="1"/>
  <c r="O8" i="1"/>
  <c r="N9" i="1"/>
  <c r="O9" i="1"/>
  <c r="N10" i="1"/>
  <c r="O10" i="1"/>
  <c r="N11" i="1"/>
  <c r="O11" i="1"/>
  <c r="N12" i="1"/>
  <c r="O12" i="1"/>
  <c r="N13" i="1"/>
  <c r="O13" i="1"/>
  <c r="N14" i="1"/>
  <c r="O14" i="1"/>
  <c r="N15" i="1"/>
  <c r="O15" i="1"/>
  <c r="N16" i="1"/>
  <c r="O16" i="1"/>
  <c r="N17" i="1"/>
  <c r="O17" i="1"/>
  <c r="N18" i="1"/>
  <c r="O18" i="1"/>
  <c r="N19" i="1"/>
  <c r="O19" i="1"/>
  <c r="N20" i="1"/>
  <c r="O20" i="1"/>
  <c r="N21" i="1"/>
  <c r="O21" i="1"/>
  <c r="N22" i="1"/>
  <c r="O22" i="1"/>
  <c r="N23" i="1"/>
  <c r="O23" i="1"/>
  <c r="N24" i="1"/>
  <c r="O24" i="1"/>
  <c r="N25" i="1"/>
  <c r="O25" i="1"/>
  <c r="N26" i="1"/>
  <c r="O26" i="1"/>
  <c r="N27" i="1"/>
  <c r="O27" i="1"/>
  <c r="N28" i="1"/>
  <c r="O28" i="1"/>
  <c r="N29" i="1"/>
  <c r="O29" i="1"/>
  <c r="N30" i="1"/>
  <c r="O30" i="1"/>
  <c r="N31" i="1"/>
  <c r="O31" i="1"/>
  <c r="N32" i="1"/>
  <c r="O32" i="1"/>
  <c r="N33" i="1"/>
  <c r="O33" i="1"/>
  <c r="N34" i="1"/>
  <c r="O34" i="1"/>
  <c r="N35" i="1"/>
  <c r="O35" i="1"/>
  <c r="N36" i="1"/>
  <c r="O36" i="1"/>
  <c r="N37" i="1"/>
  <c r="O37" i="1"/>
  <c r="N38" i="1"/>
  <c r="O38" i="1"/>
  <c r="N39" i="1"/>
  <c r="O39" i="1"/>
  <c r="N40" i="1"/>
  <c r="O40" i="1"/>
  <c r="N41" i="1"/>
  <c r="O41" i="1"/>
  <c r="N42" i="1"/>
  <c r="O42" i="1"/>
  <c r="N43" i="1"/>
  <c r="O43" i="1"/>
  <c r="N44" i="1"/>
  <c r="O44" i="1"/>
  <c r="N45" i="1"/>
  <c r="O45" i="1"/>
  <c r="N46" i="1"/>
  <c r="O46" i="1"/>
  <c r="N47" i="1"/>
  <c r="O47" i="1"/>
  <c r="N48" i="1"/>
  <c r="O48" i="1"/>
  <c r="N49" i="1"/>
  <c r="O49" i="1"/>
  <c r="N50" i="1"/>
  <c r="O50" i="1"/>
  <c r="N51" i="1"/>
  <c r="O51" i="1"/>
  <c r="N52" i="1"/>
  <c r="O52" i="1"/>
  <c r="N53" i="1"/>
  <c r="O53" i="1"/>
  <c r="N54" i="1"/>
  <c r="O54" i="1"/>
  <c r="N55" i="1"/>
  <c r="O55" i="1"/>
  <c r="N56" i="1"/>
  <c r="O56" i="1"/>
  <c r="N57" i="1"/>
  <c r="O57" i="1"/>
  <c r="N58" i="1"/>
  <c r="O58" i="1"/>
  <c r="N59" i="1"/>
  <c r="O59" i="1"/>
  <c r="N60" i="1"/>
  <c r="O60" i="1"/>
  <c r="N61" i="1"/>
  <c r="O61" i="1"/>
  <c r="N62" i="1"/>
  <c r="O62" i="1"/>
  <c r="N63" i="1"/>
  <c r="O63" i="1"/>
  <c r="N64" i="1"/>
  <c r="O64" i="1"/>
  <c r="N65" i="1"/>
  <c r="O65" i="1"/>
  <c r="N66" i="1"/>
  <c r="O66" i="1"/>
  <c r="N67" i="1"/>
  <c r="O67" i="1"/>
  <c r="N68" i="1"/>
  <c r="O68" i="1"/>
  <c r="N69" i="1"/>
  <c r="O69" i="1"/>
  <c r="N70" i="1"/>
  <c r="O70" i="1"/>
  <c r="N71" i="1"/>
  <c r="O71" i="1"/>
  <c r="N72" i="1"/>
  <c r="O72" i="1"/>
  <c r="N73" i="1"/>
  <c r="O73" i="1"/>
  <c r="N74" i="1"/>
  <c r="O74" i="1"/>
  <c r="N75" i="1"/>
  <c r="O75" i="1"/>
  <c r="N76" i="1"/>
  <c r="O76" i="1"/>
  <c r="N77" i="1"/>
  <c r="O77" i="1"/>
  <c r="N78" i="1"/>
  <c r="O78" i="1"/>
  <c r="N79" i="1"/>
  <c r="O79" i="1"/>
  <c r="N80" i="1"/>
  <c r="O80" i="1"/>
  <c r="N81" i="1"/>
  <c r="O81" i="1"/>
  <c r="N82" i="1"/>
  <c r="O82" i="1"/>
  <c r="N83" i="1"/>
  <c r="O83" i="1"/>
  <c r="N84" i="1"/>
  <c r="O84" i="1"/>
  <c r="N85" i="1"/>
  <c r="O85" i="1"/>
  <c r="N86" i="1"/>
  <c r="O86" i="1"/>
  <c r="N87" i="1"/>
  <c r="O87" i="1"/>
  <c r="N88" i="1"/>
  <c r="O88" i="1"/>
  <c r="N89" i="1"/>
  <c r="O89" i="1"/>
  <c r="N90" i="1"/>
  <c r="O90" i="1"/>
  <c r="N91" i="1"/>
  <c r="O91" i="1"/>
  <c r="N92" i="1"/>
  <c r="O92" i="1"/>
  <c r="N93" i="1"/>
  <c r="O93" i="1"/>
  <c r="N94" i="1"/>
  <c r="O94" i="1"/>
  <c r="N95" i="1"/>
  <c r="O95" i="1"/>
  <c r="N96" i="1"/>
  <c r="O96" i="1"/>
  <c r="N97" i="1"/>
  <c r="O97" i="1"/>
  <c r="N98" i="1"/>
  <c r="O98" i="1"/>
  <c r="N99" i="1"/>
  <c r="O99" i="1"/>
  <c r="N100" i="1"/>
  <c r="O100" i="1"/>
  <c r="N101" i="1"/>
  <c r="O101" i="1"/>
  <c r="N102" i="1"/>
  <c r="O102" i="1"/>
  <c r="N103" i="1"/>
  <c r="O103" i="1"/>
  <c r="N104" i="1"/>
  <c r="O104" i="1"/>
  <c r="N105" i="1"/>
  <c r="O105" i="1"/>
  <c r="N106" i="1"/>
  <c r="O106" i="1"/>
  <c r="N107" i="1"/>
  <c r="O107" i="1"/>
  <c r="N108" i="1"/>
  <c r="O108" i="1"/>
  <c r="N109" i="1"/>
  <c r="O109" i="1"/>
  <c r="N110" i="1"/>
  <c r="O110" i="1"/>
  <c r="N111" i="1"/>
  <c r="O111" i="1"/>
  <c r="N112" i="1"/>
  <c r="O112" i="1"/>
  <c r="N113" i="1"/>
  <c r="O113" i="1"/>
  <c r="N114" i="1"/>
  <c r="O114" i="1"/>
  <c r="N115" i="1"/>
  <c r="O115" i="1"/>
  <c r="N116" i="1"/>
  <c r="O116" i="1"/>
  <c r="N117" i="1"/>
  <c r="O117" i="1"/>
  <c r="N118" i="1"/>
  <c r="O118" i="1"/>
  <c r="N119" i="1"/>
  <c r="O119" i="1"/>
  <c r="N120" i="1"/>
  <c r="O120" i="1"/>
  <c r="N121" i="1"/>
  <c r="O121" i="1"/>
  <c r="N122" i="1"/>
  <c r="O122" i="1"/>
  <c r="N123" i="1"/>
  <c r="O123" i="1"/>
  <c r="N124" i="1"/>
  <c r="O124" i="1"/>
  <c r="N125" i="1"/>
  <c r="O125" i="1"/>
  <c r="N126" i="1"/>
  <c r="O126" i="1"/>
  <c r="N127" i="1"/>
  <c r="O127" i="1"/>
  <c r="N128" i="1"/>
  <c r="O128" i="1"/>
  <c r="N129" i="1"/>
  <c r="O129" i="1"/>
  <c r="N130" i="1"/>
  <c r="O130" i="1"/>
  <c r="N131" i="1"/>
  <c r="O131" i="1"/>
  <c r="N132" i="1"/>
  <c r="O132" i="1"/>
  <c r="N133" i="1"/>
  <c r="O133" i="1"/>
  <c r="N134" i="1"/>
  <c r="O134" i="1"/>
  <c r="N135" i="1"/>
  <c r="O135" i="1"/>
  <c r="N136" i="1"/>
  <c r="O136" i="1"/>
  <c r="N137" i="1"/>
  <c r="O137" i="1"/>
  <c r="N138" i="1"/>
  <c r="O138" i="1"/>
  <c r="N139" i="1"/>
  <c r="O139" i="1"/>
  <c r="N140" i="1"/>
  <c r="O140" i="1"/>
  <c r="N141" i="1"/>
  <c r="O141" i="1"/>
  <c r="N142" i="1"/>
  <c r="O142" i="1"/>
  <c r="N143" i="1"/>
  <c r="O143" i="1"/>
  <c r="N144" i="1"/>
  <c r="O144" i="1"/>
  <c r="N145" i="1"/>
  <c r="O145" i="1"/>
  <c r="N146" i="1"/>
  <c r="O146" i="1"/>
  <c r="N147" i="1"/>
  <c r="O147" i="1"/>
  <c r="N148" i="1"/>
  <c r="O148" i="1"/>
  <c r="N149" i="1"/>
  <c r="O149" i="1"/>
  <c r="N150" i="1"/>
  <c r="O150" i="1"/>
  <c r="N151" i="1"/>
  <c r="O151" i="1"/>
  <c r="N152" i="1"/>
  <c r="O152" i="1"/>
  <c r="N153" i="1"/>
  <c r="O153" i="1"/>
  <c r="N154" i="1"/>
  <c r="O154" i="1"/>
  <c r="N155" i="1"/>
  <c r="O155" i="1"/>
  <c r="N156" i="1"/>
  <c r="O156" i="1"/>
  <c r="N157" i="1"/>
  <c r="O157" i="1"/>
  <c r="N158" i="1"/>
  <c r="O158" i="1"/>
  <c r="N159" i="1"/>
  <c r="O159" i="1"/>
  <c r="N160" i="1"/>
  <c r="O160" i="1"/>
  <c r="F4" i="4" l="1"/>
  <c r="G4" i="4"/>
  <c r="O4" i="1"/>
  <c r="H4" i="4" l="1"/>
  <c r="H7" i="1" l="1"/>
  <c r="N48" i="2" l="1"/>
  <c r="G5" i="2" l="1"/>
  <c r="I5" i="4" s="1"/>
  <c r="G6" i="2"/>
  <c r="I6" i="4" s="1"/>
  <c r="G8" i="2"/>
  <c r="I8" i="4" s="1"/>
  <c r="G9" i="2"/>
  <c r="I9" i="4" s="1"/>
  <c r="G23" i="2"/>
  <c r="I23" i="4" s="1"/>
  <c r="G33" i="2"/>
  <c r="I33" i="4" s="1"/>
  <c r="G34" i="2"/>
  <c r="I34" i="4" s="1"/>
  <c r="G26" i="2"/>
  <c r="I26" i="4" s="1"/>
  <c r="G27" i="2"/>
  <c r="I27" i="4" s="1"/>
  <c r="G28" i="2"/>
  <c r="I28" i="4" s="1"/>
  <c r="G29" i="2"/>
  <c r="I29" i="4" s="1"/>
  <c r="G30" i="2"/>
  <c r="I30" i="4" s="1"/>
  <c r="G31" i="2"/>
  <c r="I31" i="4" s="1"/>
  <c r="G32" i="2"/>
  <c r="I32" i="4" s="1"/>
  <c r="G24" i="2"/>
  <c r="I24" i="4" s="1"/>
  <c r="G25" i="2"/>
  <c r="I25" i="4" s="1"/>
  <c r="G22" i="2"/>
  <c r="I22" i="4" s="1"/>
  <c r="G17" i="2"/>
  <c r="I17" i="4" s="1"/>
  <c r="G18" i="2"/>
  <c r="I18" i="4" s="1"/>
  <c r="G19" i="2"/>
  <c r="I19" i="4" s="1"/>
  <c r="G20" i="2"/>
  <c r="I20" i="4" s="1"/>
  <c r="G21" i="2"/>
  <c r="I21" i="4" s="1"/>
  <c r="G14" i="2"/>
  <c r="I14" i="4" s="1"/>
  <c r="G15" i="2"/>
  <c r="I15" i="4" s="1"/>
  <c r="G16" i="2"/>
  <c r="I16" i="4" s="1"/>
  <c r="G13" i="2"/>
  <c r="I13" i="4" s="1"/>
  <c r="G11" i="2"/>
  <c r="I11" i="4" s="1"/>
  <c r="G10" i="2"/>
  <c r="I10" i="4" s="1"/>
  <c r="G37" i="2"/>
  <c r="I37" i="4" s="1"/>
  <c r="G38" i="2"/>
  <c r="I38" i="4" s="1"/>
  <c r="G39" i="2"/>
  <c r="I39" i="4" s="1"/>
  <c r="G40" i="2"/>
  <c r="I40" i="4" s="1"/>
  <c r="G35" i="2"/>
  <c r="I35" i="4" s="1"/>
  <c r="G36" i="2"/>
  <c r="I36" i="4" s="1"/>
  <c r="G41" i="2"/>
  <c r="I41" i="4" s="1"/>
  <c r="G42" i="2"/>
  <c r="I42" i="4" s="1"/>
  <c r="G7" i="2"/>
  <c r="I7" i="4" s="1"/>
  <c r="G12" i="2"/>
  <c r="I12" i="4" s="1"/>
  <c r="A34" i="1" a="1"/>
  <c r="A59" i="1" a="1"/>
  <c r="A124" i="1" a="1"/>
  <c r="A128" i="1" a="1"/>
  <c r="A105" i="1" a="1"/>
  <c r="A94" i="1" a="1"/>
  <c r="A141" i="1" a="1"/>
  <c r="A28" i="1" a="1"/>
  <c r="A21" i="1" a="1"/>
  <c r="A37" i="1" a="1"/>
  <c r="A5" i="1" a="1"/>
  <c r="A148" i="1" a="1"/>
  <c r="A63" i="1" a="1"/>
  <c r="A45" i="1" a="1"/>
  <c r="A62" i="1" a="1"/>
  <c r="A121" i="1" a="1"/>
  <c r="A112" i="1" a="1"/>
  <c r="A47" i="1" a="1"/>
  <c r="A23" i="1" a="1"/>
  <c r="A78" i="1" a="1"/>
  <c r="A107" i="1" a="1"/>
  <c r="A65" i="1" a="1"/>
  <c r="A125" i="1" a="1"/>
  <c r="A86" i="1" a="1"/>
  <c r="A102" i="1" a="1"/>
  <c r="A53" i="1" a="1"/>
  <c r="A56" i="1" a="1"/>
  <c r="A43" i="1" a="1"/>
  <c r="A32" i="1" a="1"/>
  <c r="A69" i="1" a="1"/>
  <c r="A10" i="1" a="1"/>
  <c r="A25" i="1" a="1"/>
  <c r="A51" i="1" a="1"/>
  <c r="A66" i="1" a="1"/>
  <c r="A122" i="1" a="1"/>
  <c r="A81" i="1" a="1"/>
  <c r="A117" i="1" a="1"/>
  <c r="A74" i="1" a="1"/>
  <c r="A11" i="1" a="1"/>
  <c r="A30" i="1" a="1"/>
  <c r="A13" i="1" a="1"/>
  <c r="A52" i="1" a="1"/>
  <c r="A101" i="1" a="1"/>
  <c r="A87" i="1" a="1"/>
  <c r="A15" i="1" a="1"/>
  <c r="A92" i="1" a="1"/>
  <c r="A113" i="1" a="1"/>
  <c r="A123" i="1" a="1"/>
  <c r="A126" i="1" a="1"/>
  <c r="A80" i="1" a="1"/>
  <c r="A142" i="1" a="1"/>
  <c r="A8" i="1" a="1"/>
  <c r="A109" i="1" a="1"/>
  <c r="A20" i="1" a="1"/>
  <c r="A77" i="1" a="1"/>
  <c r="A71" i="1" a="1"/>
  <c r="A75" i="1" a="1"/>
  <c r="A9" i="1" a="1"/>
  <c r="A140" i="1" a="1"/>
  <c r="A48" i="1" a="1"/>
  <c r="A146" i="1" a="1"/>
  <c r="A40" i="1" a="1"/>
  <c r="A103" i="1" a="1"/>
  <c r="A143" i="1" a="1"/>
  <c r="A96" i="1" a="1"/>
  <c r="A144" i="1" a="1"/>
  <c r="A14" i="1" a="1"/>
  <c r="A72" i="1" a="1"/>
  <c r="A89" i="1" a="1"/>
  <c r="A119" i="1" a="1"/>
  <c r="A39" i="1" a="1"/>
  <c r="A95" i="1" a="1"/>
  <c r="A68" i="1" a="1"/>
  <c r="A31" i="1" a="1"/>
  <c r="A134" i="1" a="1"/>
  <c r="A46" i="1" a="1"/>
  <c r="A111" i="1" a="1"/>
  <c r="A18" i="1" a="1"/>
  <c r="A76" i="1" a="1"/>
  <c r="A131" i="1" a="1"/>
  <c r="A50" i="1" a="1"/>
  <c r="A88" i="1" a="1"/>
  <c r="A41" i="1" a="1"/>
  <c r="A137" i="1" a="1"/>
  <c r="A147" i="1" a="1"/>
  <c r="A49" i="1" a="1"/>
  <c r="A83" i="1" a="1"/>
  <c r="A108" i="1" a="1"/>
  <c r="A73" i="1" a="1"/>
  <c r="A54" i="1" a="1"/>
  <c r="A98" i="1" a="1"/>
  <c r="A150" i="1" a="1"/>
  <c r="A70" i="1" a="1"/>
  <c r="A127" i="1" a="1"/>
  <c r="A4" i="1" a="1"/>
  <c r="A149" i="1" a="1"/>
  <c r="A93" i="1" a="1"/>
  <c r="A145" i="1" a="1"/>
  <c r="A129" i="1" a="1"/>
  <c r="A24" i="1" a="1"/>
  <c r="A60" i="1" a="1"/>
  <c r="A97" i="1" a="1"/>
  <c r="A57" i="1" a="1"/>
  <c r="A82" i="1" a="1"/>
  <c r="A91" i="1" a="1"/>
  <c r="A35" i="1" a="1"/>
  <c r="A116" i="1" a="1"/>
  <c r="A90" i="1" a="1"/>
  <c r="A58" i="1" a="1"/>
  <c r="A55" i="1" a="1"/>
  <c r="A22" i="1" a="1"/>
  <c r="A19" i="1" a="1"/>
  <c r="A120" i="1" a="1"/>
  <c r="A33" i="1" a="1"/>
  <c r="A106" i="1" a="1"/>
  <c r="A114" i="1" a="1"/>
  <c r="A29" i="1" a="1"/>
  <c r="A36" i="1" a="1"/>
  <c r="A138" i="1" a="1"/>
  <c r="A104" i="1" a="1"/>
  <c r="A136" i="1" a="1"/>
  <c r="A132" i="1" a="1"/>
  <c r="A27" i="1" a="1"/>
  <c r="A44" i="1" a="1"/>
  <c r="A115" i="1" a="1"/>
  <c r="A16" i="1" a="1"/>
  <c r="A67" i="1" a="1"/>
  <c r="A64" i="1" a="1"/>
  <c r="A135" i="1" a="1"/>
  <c r="A133" i="1" a="1"/>
  <c r="A110" i="1" a="1"/>
  <c r="A99" i="1" a="1"/>
  <c r="A130" i="1" a="1"/>
  <c r="A84" i="1" a="1"/>
  <c r="A42" i="1" a="1"/>
  <c r="A38" i="1" a="1"/>
  <c r="A85" i="1" a="1"/>
  <c r="A118" i="1" a="1"/>
  <c r="A12" i="1" a="1"/>
  <c r="A100" i="1" a="1"/>
  <c r="A26" i="1" a="1"/>
  <c r="A61" i="1" a="1"/>
  <c r="A79" i="1" a="1"/>
  <c r="A7" i="1" a="1"/>
  <c r="A17" i="1" a="1"/>
  <c r="A139" i="1" a="1"/>
  <c r="A6" i="1" a="1"/>
  <c r="A139" i="1" l="1"/>
  <c r="A49" i="1"/>
  <c r="A127" i="1"/>
  <c r="A63" i="1"/>
  <c r="A52" i="1"/>
  <c r="A34" i="1"/>
  <c r="A135" i="1"/>
  <c r="A116" i="1"/>
  <c r="A103" i="1"/>
  <c r="A93" i="1"/>
  <c r="A82" i="1"/>
  <c r="A146" i="1"/>
  <c r="A60" i="1"/>
  <c r="A46" i="1"/>
  <c r="A121" i="1"/>
  <c r="A147" i="1"/>
  <c r="A44" i="1"/>
  <c r="A42" i="1"/>
  <c r="A31" i="1"/>
  <c r="A124" i="1"/>
  <c r="A111" i="1"/>
  <c r="A100" i="1"/>
  <c r="A84" i="1"/>
  <c r="A79" i="1"/>
  <c r="A149" i="1"/>
  <c r="A138" i="1"/>
  <c r="A54" i="1"/>
  <c r="A41" i="1"/>
  <c r="A33" i="1"/>
  <c r="A137" i="1"/>
  <c r="A126" i="1"/>
  <c r="A113" i="1"/>
  <c r="A105" i="1"/>
  <c r="A134" i="1"/>
  <c r="A95" i="1"/>
  <c r="A87" i="1"/>
  <c r="A76" i="1"/>
  <c r="A148" i="1"/>
  <c r="A143" i="1"/>
  <c r="A140" i="1"/>
  <c r="A62" i="1"/>
  <c r="A59" i="1"/>
  <c r="A43" i="1"/>
  <c r="A53" i="1"/>
  <c r="A48" i="1"/>
  <c r="A45" i="1"/>
  <c r="A38" i="1"/>
  <c r="A35" i="1"/>
  <c r="A30" i="1"/>
  <c r="A66" i="1"/>
  <c r="A131" i="1"/>
  <c r="A128" i="1"/>
  <c r="A123" i="1"/>
  <c r="A120" i="1"/>
  <c r="A115" i="1"/>
  <c r="A112" i="1"/>
  <c r="A107" i="1"/>
  <c r="A104" i="1"/>
  <c r="A99" i="1"/>
  <c r="A133" i="1"/>
  <c r="A97" i="1"/>
  <c r="A94" i="1"/>
  <c r="A89" i="1"/>
  <c r="A83" i="1"/>
  <c r="A78" i="1"/>
  <c r="A75" i="1"/>
  <c r="A144" i="1"/>
  <c r="A58" i="1"/>
  <c r="A39" i="1"/>
  <c r="A65" i="1"/>
  <c r="A119" i="1"/>
  <c r="A108" i="1"/>
  <c r="A132" i="1"/>
  <c r="A90" i="1"/>
  <c r="A73" i="1"/>
  <c r="A141" i="1"/>
  <c r="A57" i="1"/>
  <c r="A51" i="1"/>
  <c r="A36" i="1"/>
  <c r="A67" i="1"/>
  <c r="A129" i="1"/>
  <c r="A118" i="1"/>
  <c r="A110" i="1"/>
  <c r="A102" i="1"/>
  <c r="A86" i="1"/>
  <c r="A92" i="1"/>
  <c r="A81" i="1"/>
  <c r="A150" i="1"/>
  <c r="A145" i="1"/>
  <c r="A142" i="1"/>
  <c r="A64" i="1"/>
  <c r="A61" i="1"/>
  <c r="A56" i="1"/>
  <c r="A55" i="1"/>
  <c r="A50" i="1"/>
  <c r="A47" i="1"/>
  <c r="A40" i="1"/>
  <c r="A37" i="1"/>
  <c r="A32" i="1"/>
  <c r="A29" i="1"/>
  <c r="A136" i="1"/>
  <c r="A130" i="1"/>
  <c r="A125" i="1"/>
  <c r="A122" i="1"/>
  <c r="A117" i="1"/>
  <c r="A114" i="1"/>
  <c r="A109" i="1"/>
  <c r="A106" i="1"/>
  <c r="A101" i="1"/>
  <c r="A98" i="1"/>
  <c r="A85" i="1"/>
  <c r="A96" i="1"/>
  <c r="A91" i="1"/>
  <c r="A88" i="1"/>
  <c r="A80" i="1"/>
  <c r="A77" i="1"/>
  <c r="A74" i="1"/>
  <c r="A72" i="1"/>
  <c r="A70" i="1"/>
  <c r="A68" i="1"/>
  <c r="A27" i="1"/>
  <c r="A25" i="1"/>
  <c r="A23" i="1"/>
  <c r="A21" i="1"/>
  <c r="A19" i="1"/>
  <c r="A17" i="1"/>
  <c r="A15" i="1"/>
  <c r="A13" i="1"/>
  <c r="A11" i="1"/>
  <c r="A9" i="1"/>
  <c r="A7" i="1"/>
  <c r="A5" i="1"/>
  <c r="A71" i="1"/>
  <c r="A69" i="1"/>
  <c r="A28" i="1"/>
  <c r="A26" i="1"/>
  <c r="A24" i="1"/>
  <c r="A22" i="1"/>
  <c r="A20" i="1"/>
  <c r="A18" i="1"/>
  <c r="A16" i="1"/>
  <c r="A14" i="1"/>
  <c r="A12" i="1"/>
  <c r="A10" i="1"/>
  <c r="A8" i="1"/>
  <c r="A6" i="1"/>
  <c r="A4" i="1"/>
  <c r="H151" i="1"/>
  <c r="J151" i="1"/>
  <c r="H152" i="1"/>
  <c r="J152" i="1"/>
  <c r="H153" i="1"/>
  <c r="J153" i="1"/>
  <c r="H154" i="1"/>
  <c r="J154" i="1"/>
  <c r="H155" i="1"/>
  <c r="J155" i="1"/>
  <c r="H156" i="1"/>
  <c r="J156" i="1"/>
  <c r="H157" i="1"/>
  <c r="J157" i="1"/>
  <c r="H158" i="1"/>
  <c r="J158" i="1"/>
  <c r="H159" i="1"/>
  <c r="J159" i="1"/>
  <c r="H160" i="1"/>
  <c r="J160" i="1"/>
  <c r="H42" i="1" l="1"/>
  <c r="A27" i="2" a="1"/>
  <c r="A13" i="2" a="1"/>
  <c r="A8" i="2" a="1"/>
  <c r="A28" i="4" a="1"/>
  <c r="A24" i="4" a="1"/>
  <c r="A19" i="4" a="1"/>
  <c r="A19" i="2" a="1"/>
  <c r="A33" i="2" a="1"/>
  <c r="A7" i="2" a="1"/>
  <c r="A20" i="2" a="1"/>
  <c r="A18" i="2" a="1"/>
  <c r="A29" i="4" a="1"/>
  <c r="A5" i="4" a="1"/>
  <c r="A8" i="4" a="1"/>
  <c r="A6" i="2" a="1"/>
  <c r="A35" i="4" a="1"/>
  <c r="A40" i="4" a="1"/>
  <c r="A16" i="4" a="1"/>
  <c r="A27" i="4" a="1"/>
  <c r="A32" i="2" a="1"/>
  <c r="A41" i="2" a="1"/>
  <c r="A24" i="2" a="1"/>
  <c r="A42" i="2" a="1"/>
  <c r="A17" i="2" a="1"/>
  <c r="A25" i="2" a="1"/>
  <c r="A40" i="2" a="1"/>
  <c r="A18" i="4" a="1"/>
  <c r="A36" i="4" a="1"/>
  <c r="A10" i="2" a="1"/>
  <c r="A10" i="4" a="1"/>
  <c r="A32" i="4" a="1"/>
  <c r="A23" i="4" a="1"/>
  <c r="A34" i="2" a="1"/>
  <c r="A39" i="4" a="1"/>
  <c r="A12" i="2" a="1"/>
  <c r="A21" i="2" a="1"/>
  <c r="A20" i="4" a="1"/>
  <c r="A29" i="2" a="1"/>
  <c r="A22" i="2" a="1"/>
  <c r="A36" i="2" a="1"/>
  <c r="A37" i="4" a="1"/>
  <c r="A9" i="4" a="1"/>
  <c r="A9" i="2" a="1"/>
  <c r="A15" i="2" a="1"/>
  <c r="A31" i="2" a="1"/>
  <c r="A30" i="2" a="1"/>
  <c r="A14" i="4" a="1"/>
  <c r="A6" i="4" a="1"/>
  <c r="A17" i="4" a="1"/>
  <c r="A35" i="2" a="1"/>
  <c r="A11" i="4" a="1"/>
  <c r="A31" i="4" a="1"/>
  <c r="A16" i="2" a="1"/>
  <c r="A4" i="2" a="1"/>
  <c r="A23" i="2" a="1"/>
  <c r="A25" i="4" a="1"/>
  <c r="A22" i="4" a="1"/>
  <c r="A34" i="4" a="1"/>
  <c r="A11" i="2" a="1"/>
  <c r="A37" i="2" a="1"/>
  <c r="A7" i="4" a="1"/>
  <c r="A14" i="2" a="1"/>
  <c r="A42" i="4" a="1"/>
  <c r="A33" i="4" a="1"/>
  <c r="A28" i="2" a="1"/>
  <c r="A12" i="4" a="1"/>
  <c r="A26" i="2" a="1"/>
  <c r="A21" i="4" a="1"/>
  <c r="A39" i="2" a="1"/>
  <c r="A38" i="4" a="1"/>
  <c r="A4" i="4" a="1"/>
  <c r="A38" i="2" a="1"/>
  <c r="A15" i="4" a="1"/>
  <c r="A30" i="4" a="1"/>
  <c r="A26" i="4" a="1"/>
  <c r="A13" i="4" a="1"/>
  <c r="A41" i="4" a="1"/>
  <c r="A5" i="2" a="1"/>
  <c r="A13" i="4" l="1"/>
  <c r="A18" i="2"/>
  <c r="A5" i="2"/>
  <c r="A36" i="2"/>
  <c r="A14" i="4"/>
  <c r="A29" i="4"/>
  <c r="A20" i="4"/>
  <c r="A41" i="2"/>
  <c r="A15" i="4"/>
  <c r="A30" i="4"/>
  <c r="A21" i="4"/>
  <c r="A7" i="2"/>
  <c r="A42" i="2"/>
  <c r="A16" i="4"/>
  <c r="A31" i="4"/>
  <c r="A41" i="4"/>
  <c r="A35" i="2"/>
  <c r="A27" i="2"/>
  <c r="A21" i="2"/>
  <c r="A8" i="2"/>
  <c r="A5" i="4"/>
  <c r="A17" i="4"/>
  <c r="A32" i="4"/>
  <c r="A42" i="4"/>
  <c r="A4" i="2"/>
  <c r="A6" i="2"/>
  <c r="A28" i="2"/>
  <c r="A14" i="2"/>
  <c r="A9" i="2"/>
  <c r="A6" i="4"/>
  <c r="A18" i="4"/>
  <c r="A33" i="4"/>
  <c r="A33" i="2"/>
  <c r="A40" i="4"/>
  <c r="A29" i="2"/>
  <c r="A15" i="2"/>
  <c r="A22" i="2"/>
  <c r="A7" i="4"/>
  <c r="A19" i="4"/>
  <c r="A34" i="4"/>
  <c r="A17" i="2"/>
  <c r="A30" i="2"/>
  <c r="A16" i="2"/>
  <c r="A23" i="2"/>
  <c r="A8" i="4"/>
  <c r="A22" i="4"/>
  <c r="A35" i="4"/>
  <c r="A28" i="4"/>
  <c r="A20" i="2"/>
  <c r="A31" i="2"/>
  <c r="A13" i="2"/>
  <c r="A37" i="2"/>
  <c r="A9" i="4"/>
  <c r="A24" i="4"/>
  <c r="A36" i="4"/>
  <c r="A34" i="2"/>
  <c r="A32" i="2"/>
  <c r="A11" i="2"/>
  <c r="A38" i="2"/>
  <c r="A25" i="4"/>
  <c r="A23" i="4"/>
  <c r="A10" i="4"/>
  <c r="A26" i="2"/>
  <c r="A25" i="2"/>
  <c r="A12" i="2"/>
  <c r="A39" i="2"/>
  <c r="A11" i="4"/>
  <c r="A26" i="4"/>
  <c r="A38" i="4"/>
  <c r="A19" i="2"/>
  <c r="A24" i="2"/>
  <c r="A10" i="2"/>
  <c r="A40" i="2"/>
  <c r="A12" i="4"/>
  <c r="A27" i="4"/>
  <c r="A39" i="4"/>
  <c r="A4" i="4"/>
  <c r="A37" i="4"/>
  <c r="H35" i="1"/>
  <c r="J35" i="1"/>
  <c r="H36" i="1"/>
  <c r="J36" i="1"/>
  <c r="H32" i="1"/>
  <c r="J32" i="1"/>
  <c r="H33" i="1"/>
  <c r="J33" i="1"/>
  <c r="N4" i="1" l="1"/>
  <c r="G4" i="2" s="1"/>
  <c r="I4" i="4" s="1"/>
  <c r="H39" i="1"/>
  <c r="H5" i="1" l="1"/>
  <c r="J5" i="1"/>
  <c r="J7" i="1"/>
  <c r="H6" i="1"/>
  <c r="F4" i="2" s="1" a="1"/>
  <c r="F4" i="2" s="1"/>
  <c r="J6" i="1"/>
  <c r="H8" i="1"/>
  <c r="J8" i="1"/>
  <c r="H9" i="1"/>
  <c r="J9" i="1"/>
  <c r="H10" i="1"/>
  <c r="J10" i="1"/>
  <c r="H11" i="1"/>
  <c r="J11" i="1"/>
  <c r="H12" i="1"/>
  <c r="J12" i="1"/>
  <c r="H13" i="1"/>
  <c r="J13" i="1"/>
  <c r="H15" i="1"/>
  <c r="J15" i="1"/>
  <c r="H14" i="1"/>
  <c r="J14" i="1"/>
  <c r="H16" i="1"/>
  <c r="J16" i="1"/>
  <c r="H17" i="1"/>
  <c r="J17" i="1"/>
  <c r="H18" i="1"/>
  <c r="J18" i="1"/>
  <c r="H19" i="1"/>
  <c r="J19" i="1"/>
  <c r="H20" i="1"/>
  <c r="J20" i="1"/>
  <c r="H21" i="1"/>
  <c r="J21" i="1"/>
  <c r="H22" i="1"/>
  <c r="J22" i="1"/>
  <c r="H23" i="1"/>
  <c r="J23" i="1"/>
  <c r="H24" i="1"/>
  <c r="J24" i="1"/>
  <c r="H25" i="1"/>
  <c r="J25" i="1"/>
  <c r="H26" i="1"/>
  <c r="J26" i="1"/>
  <c r="H27" i="1"/>
  <c r="J27" i="1"/>
  <c r="H28" i="1"/>
  <c r="J28" i="1"/>
  <c r="H29" i="1"/>
  <c r="J29" i="1"/>
  <c r="H30" i="1"/>
  <c r="J30" i="1"/>
  <c r="H31" i="1"/>
  <c r="J31" i="1"/>
  <c r="H34" i="1"/>
  <c r="J34" i="1"/>
  <c r="H38" i="1"/>
  <c r="J38" i="1"/>
  <c r="J39" i="1"/>
  <c r="H40" i="1"/>
  <c r="J40" i="1"/>
  <c r="H41" i="1"/>
  <c r="J41" i="1"/>
  <c r="J42" i="1"/>
  <c r="H37" i="1"/>
  <c r="J37" i="1"/>
  <c r="H65" i="1"/>
  <c r="J65" i="1"/>
  <c r="H66" i="1"/>
  <c r="J66" i="1"/>
  <c r="H67" i="1"/>
  <c r="J67" i="1"/>
  <c r="H68" i="1"/>
  <c r="J68" i="1"/>
  <c r="H69" i="1"/>
  <c r="J69" i="1"/>
  <c r="H70" i="1"/>
  <c r="J70" i="1"/>
  <c r="H71" i="1"/>
  <c r="J71" i="1"/>
  <c r="H72" i="1"/>
  <c r="J72" i="1"/>
  <c r="H73" i="1"/>
  <c r="J73" i="1"/>
  <c r="H74" i="1"/>
  <c r="J74" i="1"/>
  <c r="H45" i="1"/>
  <c r="J45" i="1"/>
  <c r="H46" i="1"/>
  <c r="J46" i="1"/>
  <c r="H47" i="1"/>
  <c r="J47" i="1"/>
  <c r="H48" i="1"/>
  <c r="J48" i="1"/>
  <c r="H49" i="1"/>
  <c r="J49" i="1"/>
  <c r="H50" i="1"/>
  <c r="J50" i="1"/>
  <c r="H51" i="1"/>
  <c r="J51" i="1"/>
  <c r="H52" i="1"/>
  <c r="J52" i="1"/>
  <c r="H53" i="1"/>
  <c r="J53" i="1"/>
  <c r="H54" i="1"/>
  <c r="J54" i="1"/>
  <c r="H55" i="1"/>
  <c r="J55" i="1"/>
  <c r="H43" i="1"/>
  <c r="J43" i="1"/>
  <c r="H44" i="1"/>
  <c r="J44" i="1"/>
  <c r="H75" i="1"/>
  <c r="J75" i="1"/>
  <c r="H77" i="1"/>
  <c r="J77" i="1"/>
  <c r="H78" i="1"/>
  <c r="J78" i="1"/>
  <c r="H79" i="1"/>
  <c r="J79" i="1"/>
  <c r="H80" i="1"/>
  <c r="J80" i="1"/>
  <c r="H81" i="1"/>
  <c r="J81" i="1"/>
  <c r="H76" i="1"/>
  <c r="J76" i="1"/>
  <c r="H82" i="1"/>
  <c r="J82" i="1"/>
  <c r="H83" i="1"/>
  <c r="J83" i="1"/>
  <c r="H87" i="1"/>
  <c r="J87" i="1"/>
  <c r="H88" i="1"/>
  <c r="J88" i="1"/>
  <c r="H89" i="1"/>
  <c r="J89" i="1"/>
  <c r="H91" i="1"/>
  <c r="J91" i="1"/>
  <c r="H90" i="1"/>
  <c r="J90" i="1"/>
  <c r="H92" i="1"/>
  <c r="J92" i="1"/>
  <c r="H93" i="1"/>
  <c r="J93" i="1"/>
  <c r="H94" i="1"/>
  <c r="J94" i="1"/>
  <c r="H95" i="1"/>
  <c r="J95" i="1"/>
  <c r="H96" i="1"/>
  <c r="J96" i="1"/>
  <c r="H97" i="1"/>
  <c r="J97" i="1"/>
  <c r="H84" i="1"/>
  <c r="J84" i="1"/>
  <c r="H85" i="1"/>
  <c r="J85" i="1"/>
  <c r="H86" i="1"/>
  <c r="J86" i="1"/>
  <c r="H132" i="1"/>
  <c r="J132" i="1"/>
  <c r="H133" i="1"/>
  <c r="J133" i="1"/>
  <c r="H134" i="1"/>
  <c r="J134" i="1"/>
  <c r="H135" i="1"/>
  <c r="J135" i="1"/>
  <c r="H136" i="1"/>
  <c r="J136" i="1"/>
  <c r="H137" i="1"/>
  <c r="J137" i="1"/>
  <c r="H98" i="1"/>
  <c r="J98" i="1"/>
  <c r="H99" i="1"/>
  <c r="J99" i="1"/>
  <c r="H100" i="1"/>
  <c r="J100" i="1"/>
  <c r="H101" i="1"/>
  <c r="J101" i="1"/>
  <c r="H102" i="1"/>
  <c r="J102" i="1"/>
  <c r="H103" i="1"/>
  <c r="J103" i="1"/>
  <c r="H104" i="1"/>
  <c r="J104" i="1"/>
  <c r="H105" i="1"/>
  <c r="J105" i="1"/>
  <c r="H106" i="1"/>
  <c r="J106" i="1"/>
  <c r="H107" i="1"/>
  <c r="J107" i="1"/>
  <c r="H108" i="1"/>
  <c r="J108" i="1"/>
  <c r="H109" i="1"/>
  <c r="J109" i="1"/>
  <c r="H110" i="1"/>
  <c r="J110" i="1"/>
  <c r="H111" i="1"/>
  <c r="J111" i="1"/>
  <c r="H138" i="1"/>
  <c r="J138" i="1"/>
  <c r="H139" i="1"/>
  <c r="J139" i="1"/>
  <c r="H140" i="1"/>
  <c r="J140" i="1"/>
  <c r="H141" i="1"/>
  <c r="J141" i="1"/>
  <c r="H142" i="1"/>
  <c r="J142" i="1"/>
  <c r="H143" i="1"/>
  <c r="J143" i="1"/>
  <c r="H144" i="1"/>
  <c r="J144" i="1"/>
  <c r="H145" i="1"/>
  <c r="J145" i="1"/>
  <c r="H146" i="1"/>
  <c r="J146" i="1"/>
  <c r="H147" i="1"/>
  <c r="J147" i="1"/>
  <c r="H148" i="1"/>
  <c r="J148" i="1"/>
  <c r="H149" i="1"/>
  <c r="J149" i="1"/>
  <c r="H150" i="1"/>
  <c r="J150" i="1"/>
  <c r="H112" i="1"/>
  <c r="J112" i="1"/>
  <c r="H113" i="1"/>
  <c r="J113" i="1"/>
  <c r="H114" i="1"/>
  <c r="J114" i="1"/>
  <c r="H115" i="1"/>
  <c r="J115" i="1"/>
  <c r="H116" i="1"/>
  <c r="J116" i="1"/>
  <c r="H117" i="1"/>
  <c r="J117" i="1"/>
  <c r="H118" i="1"/>
  <c r="J118" i="1"/>
  <c r="H119" i="1"/>
  <c r="J119" i="1"/>
  <c r="H120" i="1"/>
  <c r="J120" i="1"/>
  <c r="H121" i="1"/>
  <c r="J121" i="1"/>
  <c r="H122" i="1"/>
  <c r="J122" i="1"/>
  <c r="H123" i="1"/>
  <c r="J123" i="1"/>
  <c r="H124" i="1"/>
  <c r="J124" i="1"/>
  <c r="H125" i="1"/>
  <c r="J125" i="1"/>
  <c r="H126" i="1"/>
  <c r="J126" i="1"/>
  <c r="H127" i="1"/>
  <c r="J127" i="1"/>
  <c r="H128" i="1"/>
  <c r="J128" i="1"/>
  <c r="H129" i="1"/>
  <c r="J129" i="1"/>
  <c r="H130" i="1"/>
  <c r="J130" i="1"/>
  <c r="H131" i="1"/>
  <c r="J131" i="1"/>
  <c r="H56" i="1"/>
  <c r="J56" i="1"/>
  <c r="H57" i="1"/>
  <c r="J57" i="1"/>
  <c r="H58" i="1"/>
  <c r="J58" i="1"/>
  <c r="H59" i="1"/>
  <c r="J59" i="1"/>
  <c r="H60" i="1"/>
  <c r="J60" i="1"/>
  <c r="H61" i="1"/>
  <c r="J61" i="1"/>
  <c r="H62" i="1"/>
  <c r="J62" i="1"/>
  <c r="H63" i="1"/>
  <c r="J63" i="1"/>
  <c r="H64" i="1"/>
  <c r="J64" i="1"/>
  <c r="J4" i="1"/>
  <c r="H4" i="1"/>
  <c r="F35" i="2" l="1" a="1"/>
  <c r="F35" i="2" s="1"/>
  <c r="F37" i="2" a="1"/>
  <c r="F37" i="2" s="1"/>
  <c r="F13" i="2" a="1"/>
  <c r="F13" i="2" s="1"/>
  <c r="F21" i="2" a="1"/>
  <c r="F21" i="2" s="1"/>
  <c r="F17" i="2" a="1"/>
  <c r="F17" i="2" s="1"/>
  <c r="F32" i="2" a="1"/>
  <c r="F32" i="2" s="1"/>
  <c r="F28" i="2" a="1"/>
  <c r="F28" i="2" s="1"/>
  <c r="F33" i="2" a="1"/>
  <c r="F33" i="2" s="1"/>
  <c r="F7" i="2" a="1"/>
  <c r="F7" i="2" s="1"/>
  <c r="F42" i="2" a="1"/>
  <c r="F42" i="2" s="1"/>
  <c r="F40" i="2" a="1"/>
  <c r="F40" i="2" s="1"/>
  <c r="F10" i="2" a="1"/>
  <c r="F10" i="2" s="1"/>
  <c r="F16" i="2" a="1"/>
  <c r="F16" i="2" s="1"/>
  <c r="F20" i="2" a="1"/>
  <c r="F20" i="2" s="1"/>
  <c r="F22" i="2" a="1"/>
  <c r="F22" i="2" s="1"/>
  <c r="F31" i="2" a="1"/>
  <c r="F31" i="2" s="1"/>
  <c r="F27" i="2" a="1"/>
  <c r="F27" i="2" s="1"/>
  <c r="F23" i="2" a="1"/>
  <c r="F23" i="2" s="1"/>
  <c r="F41" i="2" a="1"/>
  <c r="F41" i="2" s="1"/>
  <c r="F39" i="2" a="1"/>
  <c r="F39" i="2" s="1"/>
  <c r="F12" i="2" a="1"/>
  <c r="F12" i="2" s="1"/>
  <c r="F15" i="2" a="1"/>
  <c r="F15" i="2" s="1"/>
  <c r="F19" i="2" a="1"/>
  <c r="F19" i="2" s="1"/>
  <c r="F25" i="2" a="1"/>
  <c r="F25" i="2" s="1"/>
  <c r="F30" i="2" a="1"/>
  <c r="F30" i="2" s="1"/>
  <c r="F26" i="2" a="1"/>
  <c r="F26" i="2" s="1"/>
  <c r="F9" i="2" a="1"/>
  <c r="F9" i="2" s="1"/>
  <c r="F5" i="2" a="1"/>
  <c r="F5" i="2" s="1"/>
  <c r="F36" i="2" a="1"/>
  <c r="F36" i="2" s="1"/>
  <c r="F38" i="2" a="1"/>
  <c r="F38" i="2" s="1"/>
  <c r="F11" i="2" a="1"/>
  <c r="F11" i="2" s="1"/>
  <c r="F14" i="2" a="1"/>
  <c r="F14" i="2" s="1"/>
  <c r="F18" i="2" a="1"/>
  <c r="F18" i="2" s="1"/>
  <c r="F24" i="2" a="1"/>
  <c r="F24" i="2" s="1"/>
  <c r="F29" i="2" a="1"/>
  <c r="F29" i="2" s="1"/>
  <c r="F34" i="2" a="1"/>
  <c r="F34" i="2" s="1"/>
  <c r="F8" i="2" a="1"/>
  <c r="F8" i="2" s="1"/>
  <c r="F6" i="2" a="1"/>
  <c r="F6" i="2" s="1"/>
  <c r="N47" i="2"/>
  <c r="N49" i="2"/>
  <c r="M24" i="2" l="1"/>
  <c r="N24" i="2"/>
  <c r="M33" i="2"/>
  <c r="N33" i="2"/>
  <c r="M34" i="2"/>
  <c r="N34" i="2"/>
  <c r="M29" i="2"/>
  <c r="N29" i="2"/>
  <c r="M30" i="2"/>
  <c r="N30" i="2"/>
  <c r="M31" i="2"/>
  <c r="N31" i="2"/>
  <c r="M32" i="2"/>
  <c r="N32" i="2"/>
  <c r="M26" i="2"/>
  <c r="N26" i="2"/>
  <c r="M27" i="2"/>
  <c r="N27" i="2"/>
  <c r="M28" i="2"/>
  <c r="N28" i="2"/>
  <c r="M11" i="2"/>
  <c r="N11" i="2"/>
  <c r="M12" i="2"/>
  <c r="N12" i="2"/>
  <c r="M10" i="2"/>
  <c r="N10" i="2"/>
  <c r="M14" i="2"/>
  <c r="N14" i="2"/>
  <c r="M15" i="2"/>
  <c r="N15" i="2"/>
  <c r="M16" i="2"/>
  <c r="N16" i="2"/>
  <c r="M13" i="2"/>
  <c r="N13" i="2"/>
  <c r="M17" i="2"/>
  <c r="N17" i="2"/>
  <c r="M18" i="2"/>
  <c r="N18" i="2"/>
  <c r="M19" i="2"/>
  <c r="N19" i="2"/>
  <c r="M20" i="2"/>
  <c r="N20" i="2"/>
  <c r="M21" i="2"/>
  <c r="N21" i="2"/>
  <c r="M4" i="2"/>
  <c r="N4" i="2"/>
  <c r="M5" i="2"/>
  <c r="N5" i="2"/>
  <c r="M6" i="2"/>
  <c r="N6" i="2"/>
  <c r="M7" i="2"/>
  <c r="N7" i="2"/>
  <c r="M8" i="2"/>
  <c r="N8" i="2"/>
  <c r="N25" i="2"/>
  <c r="M25"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<sst xmlns="http://schemas.openxmlformats.org/spreadsheetml/2006/main" count="1202" uniqueCount="434">
  <si>
    <t>Avant propos</t>
  </si>
  <si>
    <t xml:space="preserve">Objectif de ce document </t>
  </si>
  <si>
    <t xml:space="preserve">Légende </t>
  </si>
  <si>
    <t xml:space="preserve">Cellule à remplir </t>
  </si>
  <si>
    <t>Cellule facultative à remplir</t>
  </si>
  <si>
    <t>Légende des couleurs par typologie de leviers :</t>
  </si>
  <si>
    <t>Agriculture, forêts et sols</t>
  </si>
  <si>
    <t>Déchets</t>
  </si>
  <si>
    <t>Energie</t>
  </si>
  <si>
    <t>Industrie</t>
  </si>
  <si>
    <t>Batiments résidentiels</t>
  </si>
  <si>
    <t>Bâtiments tertiaires</t>
  </si>
  <si>
    <t>Transport de marchandises</t>
  </si>
  <si>
    <t>Transport de voyageurs</t>
  </si>
  <si>
    <t>Profil</t>
  </si>
  <si>
    <t>Indiquez votre nom, département et région</t>
  </si>
  <si>
    <t>Type de collectivité</t>
  </si>
  <si>
    <t>Commune</t>
  </si>
  <si>
    <t>Région</t>
  </si>
  <si>
    <t>Département</t>
  </si>
  <si>
    <t xml:space="preserve">Nom de commune </t>
  </si>
  <si>
    <t>Auvergne-Rhône-Alpes</t>
  </si>
  <si>
    <t>1 - Ain</t>
  </si>
  <si>
    <t>Bourgogne-Franche-Comté</t>
  </si>
  <si>
    <t>2 - Aisne</t>
  </si>
  <si>
    <t>EPCI</t>
  </si>
  <si>
    <t>Bretagne</t>
  </si>
  <si>
    <t>3 - Allier</t>
  </si>
  <si>
    <t>Centre-Val de Loire</t>
  </si>
  <si>
    <t>4 - Alpes-de-Haute-Provence</t>
  </si>
  <si>
    <t>Corse</t>
  </si>
  <si>
    <t>5 - Hautes-Alpes</t>
  </si>
  <si>
    <t>Grand Est</t>
  </si>
  <si>
    <t>6 - Alpes-Maritimes</t>
  </si>
  <si>
    <t>Hauts-de-France</t>
  </si>
  <si>
    <t>7 - Ardèche</t>
  </si>
  <si>
    <t>Île-de-France</t>
  </si>
  <si>
    <t>8 - Ardennes</t>
  </si>
  <si>
    <t>Normandie</t>
  </si>
  <si>
    <t>9 - Ariège</t>
  </si>
  <si>
    <t>Nouvelle-Aquitaine</t>
  </si>
  <si>
    <t>10 - Aube</t>
  </si>
  <si>
    <t>Occitanie</t>
  </si>
  <si>
    <t>11 - Aude</t>
  </si>
  <si>
    <t>Pays de la Loire</t>
  </si>
  <si>
    <t>12 - Aveyron</t>
  </si>
  <si>
    <t>Provence-Alpes-Côte d'Azur</t>
  </si>
  <si>
    <t>13 - Bouches-du-Rhône</t>
  </si>
  <si>
    <t>14 - Calvados</t>
  </si>
  <si>
    <t>15 - Cantal</t>
  </si>
  <si>
    <t>16 - Charente</t>
  </si>
  <si>
    <t>17 - Charente-Maritime</t>
  </si>
  <si>
    <t>18 - Cher</t>
  </si>
  <si>
    <t>19 - Corrèze</t>
  </si>
  <si>
    <t>2A - Corse-du-Sud</t>
  </si>
  <si>
    <t>2B - Haute-Corse</t>
  </si>
  <si>
    <t>21 - Côte-d'Or</t>
  </si>
  <si>
    <t>22 - Côtes d'Armor</t>
  </si>
  <si>
    <t>23 - Creuse</t>
  </si>
  <si>
    <t>24 - Dordogne</t>
  </si>
  <si>
    <t>25 - Doubs</t>
  </si>
  <si>
    <t>26 - Drôme</t>
  </si>
  <si>
    <t>27 - Eure</t>
  </si>
  <si>
    <t>28 - Eure-et-Loir</t>
  </si>
  <si>
    <t>29 - Finistère</t>
  </si>
  <si>
    <t>30 - Gard</t>
  </si>
  <si>
    <t>31 - Haute-Garonne</t>
  </si>
  <si>
    <t>32 - Gers</t>
  </si>
  <si>
    <t>33 - Gironde</t>
  </si>
  <si>
    <t>34 - Hérault</t>
  </si>
  <si>
    <t>35 - Ille-et-Vilaine</t>
  </si>
  <si>
    <t>36 - Indre</t>
  </si>
  <si>
    <t>37 - Indre-et-Loire</t>
  </si>
  <si>
    <t>38 - Isère</t>
  </si>
  <si>
    <t>39 - Jura</t>
  </si>
  <si>
    <t>40 - Landes</t>
  </si>
  <si>
    <t>41 - Loir-et-Cher</t>
  </si>
  <si>
    <t>42 - Loire</t>
  </si>
  <si>
    <t>43 - Haute-Loire</t>
  </si>
  <si>
    <t>44 - Loire-Atlantique</t>
  </si>
  <si>
    <t>45 - Loiret</t>
  </si>
  <si>
    <t>46 - Lot</t>
  </si>
  <si>
    <t>47 - Lot-et-Garonne</t>
  </si>
  <si>
    <t>48 - Lozère</t>
  </si>
  <si>
    <t>49 - Maine-et-Loire</t>
  </si>
  <si>
    <t>50 - Manche</t>
  </si>
  <si>
    <t>51 - Marne</t>
  </si>
  <si>
    <t>52 - Haute-Marne</t>
  </si>
  <si>
    <t>53 - Mayenne</t>
  </si>
  <si>
    <t>54 - Meurthe-et-Moselle</t>
  </si>
  <si>
    <t>55 - Meuse</t>
  </si>
  <si>
    <t>56 - Morbihan</t>
  </si>
  <si>
    <t>57 - Moselle</t>
  </si>
  <si>
    <t>58 - Nièvre</t>
  </si>
  <si>
    <t>59 - Nord</t>
  </si>
  <si>
    <t>60 - Oise</t>
  </si>
  <si>
    <t>61 - Orne</t>
  </si>
  <si>
    <t>62 - Pas-de-Calais</t>
  </si>
  <si>
    <t>63 - Puy-de-Dôme</t>
  </si>
  <si>
    <t>64 - Pyrénées-Atlantiques</t>
  </si>
  <si>
    <t>65 - Hautes-Pyrénées</t>
  </si>
  <si>
    <t>66 - Pyrénées-Orientales</t>
  </si>
  <si>
    <t>67 - Bas-Rhin</t>
  </si>
  <si>
    <t>68 - Haut-Rhin</t>
  </si>
  <si>
    <t>69 - Rhône</t>
  </si>
  <si>
    <t>70 - Haute-Saône</t>
  </si>
  <si>
    <t>71 - Saône-et-Loire</t>
  </si>
  <si>
    <t>72 - Sarthe</t>
  </si>
  <si>
    <t>73 - Savoie</t>
  </si>
  <si>
    <t>74 - Haute-Savoie</t>
  </si>
  <si>
    <t>75 - Paris</t>
  </si>
  <si>
    <t>76 - Seine-Maritime</t>
  </si>
  <si>
    <t>77 - Seine-et-Marne</t>
  </si>
  <si>
    <t>78 - Yvelines</t>
  </si>
  <si>
    <t>79 - Deux-Sèvres</t>
  </si>
  <si>
    <t>80 - Somme</t>
  </si>
  <si>
    <t>81 - Tarn</t>
  </si>
  <si>
    <t>82 - Tarn-et-Garonne</t>
  </si>
  <si>
    <t>83 - Var</t>
  </si>
  <si>
    <t>84 - Vaucluse</t>
  </si>
  <si>
    <t>85 - Vandée</t>
  </si>
  <si>
    <t>86 - Vienne</t>
  </si>
  <si>
    <t>87 - Haute-Vienne</t>
  </si>
  <si>
    <t>88 - Vosges</t>
  </si>
  <si>
    <t>89 - Yonne</t>
  </si>
  <si>
    <t>90 - Territoire de Belfort</t>
  </si>
  <si>
    <t>91 - Essonne</t>
  </si>
  <si>
    <t>92 - Hauts-de-Seine</t>
  </si>
  <si>
    <t>93 - Seine-St-Denis</t>
  </si>
  <si>
    <t>94 - Val-de-Marne</t>
  </si>
  <si>
    <t>95 - Val-D'Oise</t>
  </si>
  <si>
    <t>971 - Guadeloupe</t>
  </si>
  <si>
    <t>972 - Martinique</t>
  </si>
  <si>
    <t>973 - Guyane</t>
  </si>
  <si>
    <t>974 - La Réunion</t>
  </si>
  <si>
    <t>976 - Mayotte</t>
  </si>
  <si>
    <t>Non concerné</t>
  </si>
  <si>
    <t xml:space="preserve">Actions </t>
  </si>
  <si>
    <t>Famille</t>
  </si>
  <si>
    <t>Thème</t>
  </si>
  <si>
    <t>Levier</t>
  </si>
  <si>
    <t>Type d'action</t>
  </si>
  <si>
    <t xml:space="preserve">Action </t>
  </si>
  <si>
    <t>Cette action est-elle pertinente pour mon territoire ?</t>
  </si>
  <si>
    <t xml:space="preserve">Est-elle déjà / en cours de mise en œuvre ? </t>
  </si>
  <si>
    <t xml:space="preserve">Actions planifiées mais pas encore contractualisées </t>
  </si>
  <si>
    <t>Index dénominateur</t>
  </si>
  <si>
    <t>Index numérateur</t>
  </si>
  <si>
    <t>Mieux se déplacer</t>
  </si>
  <si>
    <t>Transport</t>
  </si>
  <si>
    <t>Véhicules électriques</t>
  </si>
  <si>
    <t>Actif propre</t>
  </si>
  <si>
    <t>Electrification des flottes détenues par la collectivité</t>
  </si>
  <si>
    <t>Infrastructure</t>
  </si>
  <si>
    <t xml:space="preserve">Développement et exploitation de l'infrastructure de recharge en voirie </t>
  </si>
  <si>
    <t>Norme</t>
  </si>
  <si>
    <t>Instauration d'un nombre minimum de bornes de recharge dans les nouveaux parkings privés dans le PLU/PDU</t>
  </si>
  <si>
    <t>Avantage à la mobilité électrique : voies réservées aux véhicules propres, tarification différenciée pour le stationnement,…</t>
  </si>
  <si>
    <t>Accompagnement</t>
  </si>
  <si>
    <t>Mesures d'accompagnement et de communication autour de la mobilité électrique</t>
  </si>
  <si>
    <t>Incitation financière</t>
  </si>
  <si>
    <t>Aides à l'acquisition de voitures électriques ou à l'installation de bornes de recharge privées complémentaires aux aides nationales</t>
  </si>
  <si>
    <t>Véhicules électriques / Bus et cars décarbonés</t>
  </si>
  <si>
    <t>Mise en place de zones à faible émission ZFE (pour les territoires en dépassement)</t>
  </si>
  <si>
    <t>Bus et cars décarbonés</t>
  </si>
  <si>
    <t>Electrification des flottes de bus et de cars</t>
  </si>
  <si>
    <t>Transport en commun</t>
  </si>
  <si>
    <t>Développement de nouvelles offres de transport</t>
  </si>
  <si>
    <t>Aménagement des quartiers de gare pour favoriser l'intermodalité et nouveaux services voyageurs (mobilité connectée, information voyageur etc.)</t>
  </si>
  <si>
    <t>Mesures d'acculturation et de communication autour des transports en commun</t>
  </si>
  <si>
    <t>Tarification du transport en commun</t>
  </si>
  <si>
    <t>Vélo</t>
  </si>
  <si>
    <t>Mise en place de voiries cyclables et infrastructures de stationnement pour vélos dans le cadre du schéma directeur vélo</t>
  </si>
  <si>
    <t xml:space="preserve">Mise en place de services de location ou de prêt de vélos </t>
  </si>
  <si>
    <t xml:space="preserve">Mesures d'acculturation et de communication autour de la pratique du vélo </t>
  </si>
  <si>
    <t>Soutien et accompagnement à la filière vente et réparation de vélos</t>
  </si>
  <si>
    <t xml:space="preserve">Aide à l’achat de vélos </t>
  </si>
  <si>
    <t>Réduction des déplacements</t>
  </si>
  <si>
    <t>Mise en place de services d'autopartage ou mutualisation de flottes</t>
  </si>
  <si>
    <t>Réduction et verdissement des déplacements domicile-travail et professionnels des agents : forfaits mobilité durable, encourager le télétravail, limiter l'avion et la voiture, ...</t>
  </si>
  <si>
    <t>Favorisation du confort et de la sécurité des cheminements piétons</t>
  </si>
  <si>
    <t xml:space="preserve">Généralisation du stationnement payant </t>
  </si>
  <si>
    <t>Covoiturage</t>
  </si>
  <si>
    <t>Déploiement du covoiturage en interne à la collectivité</t>
  </si>
  <si>
    <t>Mise en place d'infrastructures de covoiturage (points de rencontre, lignes de covoiturage, plateforme de covoiturage…)</t>
  </si>
  <si>
    <t>Mesures d'acculturation et de communication autour du covoiturage</t>
  </si>
  <si>
    <t>Soutien et accompagnement de la filière covoiturage</t>
  </si>
  <si>
    <t>Mieux se loger</t>
  </si>
  <si>
    <t>Bâtiments</t>
  </si>
  <si>
    <t>Rénovation (tertiaire) / Rénovation (résidentiel)</t>
  </si>
  <si>
    <t>Aides à la rénovation du parc privé complémentaires aux aides nationales / dispositif MaPrimeRénov</t>
  </si>
  <si>
    <t>Mutualisation de travaux à l'échelle d'un quartier (ex. identification de quartiers, animation, dispositifs d’aller vers, mises en relation…)</t>
  </si>
  <si>
    <t>Soutien et accompagnement de la filière rénovation énergétique (ex. annuaires, promotion des acteurs locaux, mises en relation / partenariats, aides aux acteurs…)</t>
  </si>
  <si>
    <t xml:space="preserve">Mesures de communication et sensibilisation aux dispositifs d'aide et aux enjeux de la rénovation </t>
  </si>
  <si>
    <t>Rénovation (résidentiel)</t>
  </si>
  <si>
    <t xml:space="preserve">Structuration de la communication, de l’accompagnement et du conseil à la rénovation, notamment via l’ouverture d’un espace France Renov </t>
  </si>
  <si>
    <t xml:space="preserve">Intégration des enjeux de rénovation énergétique dans les Opérations programmées d'amélioration de l'habitat  - OPAH </t>
  </si>
  <si>
    <t>Rénovation du parc immobilier résidentiel détenu par la collectivité</t>
  </si>
  <si>
    <t>Mieux préserver</t>
  </si>
  <si>
    <t>Sobriété foncière</t>
  </si>
  <si>
    <t>Mise à disposition du patrimoine de la collectivité en période de non-utilisation</t>
  </si>
  <si>
    <t>Connaissance</t>
  </si>
  <si>
    <t>Mise en place d'observatoires de l’habitat et du foncier pour élaborer des stratégies foncières sobres</t>
  </si>
  <si>
    <t>Sobriété foncière / Eau / Espaces naturels</t>
  </si>
  <si>
    <t>Sobriété foncière / Désimperméabilisation des sols / Pratiques stockantes</t>
  </si>
  <si>
    <t xml:space="preserve">Actif propre </t>
  </si>
  <si>
    <t>Conduite des opérations de végétalisation en ville : cours d’école, lutte contre les ilots de chaleur urbains, toute action favorable à la « nature en ville »</t>
  </si>
  <si>
    <t>Sobriété foncière / Transport</t>
  </si>
  <si>
    <t>Sobriété foncière / Réduction des déplacements</t>
  </si>
  <si>
    <t>Régulation des constructions de surfaces bâties via les PLH / PLU : optimisation de l’usage du foncier, promotion de la densité, limitation de la construction de nouveaux bâtiments, incitations à la réhabilitation / reconversion, promotion d'habitats collectifs…</t>
  </si>
  <si>
    <t>Maintien de la vocation agricole du foncier (ZAP, PAENP, Espace Naturel Sensible), notamment dans le plan régional de l'agriculture durable (PRAD)</t>
  </si>
  <si>
    <t>Droit de préemption et achat de parcelles agricoles puis revente à des exploitants  en accord avec les SAFERs (Sociétés d'aménagement foncier et d'établissement rural)</t>
  </si>
  <si>
    <t>Actif propre / Incitation financière</t>
  </si>
  <si>
    <t>Mise en place d'opérations d'aménagement en recyclage urbain : recyclage des friches, requalification des quartiers dégradés, revitalisation des petites et moyennes centralités…</t>
  </si>
  <si>
    <t xml:space="preserve">Lutte contre la vacance des logements avec les instruments d’aménagement à la main des collectivités </t>
  </si>
  <si>
    <t>Création ou extension des établissements publics fonciers locaux et des agences d’urbanisme</t>
  </si>
  <si>
    <t>Espaces naturels</t>
  </si>
  <si>
    <t>Gestion des forêts</t>
  </si>
  <si>
    <t>Usage du droit de préemption pour les parcelles forestières en vente</t>
  </si>
  <si>
    <t>Identification des forêts "biens vacants et sans maitres"</t>
  </si>
  <si>
    <t>Usage de la procédure d'incorporation des biens vacants</t>
  </si>
  <si>
    <t>Renouvellement forestier</t>
  </si>
  <si>
    <t>Restauration de l’équilibre forêt – gibier</t>
  </si>
  <si>
    <t>Sensibilisation à la gestion durable et à ses intérêts pour les propriétaires</t>
  </si>
  <si>
    <t>Norme / Actif propre</t>
  </si>
  <si>
    <t>Conservation d'arbres morts et d'arbres à cavités pour le maintien de la biodiversité forestière</t>
  </si>
  <si>
    <t>Accompagnement / Actif propre</t>
  </si>
  <si>
    <t>Déploiement du concept de "forêt mosaïque" visant à diversifier les essences et les modes de sylviculture</t>
  </si>
  <si>
    <t>Respect de la réglementation et de la sensibilisation du grand public pour limiter les départs de feu</t>
  </si>
  <si>
    <t>Promotion des cloisonnements et des modes d'exploitation à faible impact sur les sols</t>
  </si>
  <si>
    <t>Préemption ou achats de forêts privées</t>
  </si>
  <si>
    <t>Produits bois</t>
  </si>
  <si>
    <t>Soutien à la filière bois d'œuvre</t>
  </si>
  <si>
    <t>Usage de matériaux biosourcés notamment dans les bâtiments publics</t>
  </si>
  <si>
    <t>Contractualisation, pluriannuelle si possible, pour la fourniture de bois</t>
  </si>
  <si>
    <t>Agriculture et alimentation / Espaces naturels</t>
  </si>
  <si>
    <t>Pratiques stockantes / Gestion des haies</t>
  </si>
  <si>
    <t>Achat de biomasse issue de haies certifiées pour l’alimentation des chaudières de la collectivité</t>
  </si>
  <si>
    <t>Maintien et accroissement du stock de carbone par les infrastructures agroécologiques (ex. financement de plantation de haies, paiement pour la mise en place ou maintien de pratiques, achats de crédits carbones auprès des producteurs…)</t>
  </si>
  <si>
    <t>Pratiques stockantes</t>
  </si>
  <si>
    <t>Accompagnement de la végétalisation de l’habitat et des entreprises privées</t>
  </si>
  <si>
    <t>Restauration des habitats naturels</t>
  </si>
  <si>
    <t>Identification des zones à potentiel de restauration  (ex. état des lieux de la biodiversité, évolution urbanistique, gain écologique potentiel du terrain…)</t>
  </si>
  <si>
    <t>Espaces naturels / Sobriété foncière</t>
  </si>
  <si>
    <t>Restauration des habitats naturels / Sobriété foncière</t>
  </si>
  <si>
    <t>Sécurisation du foncier (ex. maîtrise foncière, bail rural environnemental, SAFER, obligation réelle environnementale…)</t>
  </si>
  <si>
    <t>Suivi de l'atteinte effective du gain écologique des sites naturels de compensation (SNC) du territoire</t>
  </si>
  <si>
    <t>Continuités écologiques</t>
  </si>
  <si>
    <t>Identification et hiérarchisation des continuités écologiques et des points noirs</t>
  </si>
  <si>
    <t>Introduction des enjeux de la Trame Verte et Bleue dans les documents d'urbanismes ScoT, PLU, PLUI</t>
  </si>
  <si>
    <t>Accompagnement de la mise en œuvre des projets d'aménagement par la maîtrise d’ouvrage publique locale (ex. passes à poissons, écopoints…)</t>
  </si>
  <si>
    <t>Fourniture des documents d'aide à la mise en œuvre de solutions concrètes (ex. avantages et inconvénients des actions, grille de niveaux d'ambition, rappel des droits et devoirs des propriétaires et riverains…)</t>
  </si>
  <si>
    <t>Exonération de taxe foncière pour les propriétés construites qui intègrent des dispositifs destinés à rétablir la continuité écologique.</t>
  </si>
  <si>
    <t>Actif propre / incitation financière</t>
  </si>
  <si>
    <t>Restauration des fonctionnalités naturelles des cours d'eau identifiés comme prioritaires (plan de gestion des poissons migrateurs, plan de gestion de l'anguille, classement des cours d'eau...)</t>
  </si>
  <si>
    <t>Financement des opérations de restauration des continuités écologiques</t>
  </si>
  <si>
    <t>Surface en aire protégée</t>
  </si>
  <si>
    <t>Sur la base des outils fonciers et réglementaires existants, extension du réseau d’aires protégées et de protections fortes</t>
  </si>
  <si>
    <t>Garantie de la compatibilité des usages par un cadre de surveillance et de contrôle des activités adapté aux enjeux des aires protégées</t>
  </si>
  <si>
    <t>Favorisation et accompagnement des citoyens dans l’action et dans la gouvernance des aires protégées</t>
  </si>
  <si>
    <t>Accompagnement / Incitation financière</t>
  </si>
  <si>
    <t>Valorisation des services rendus par les aires protégées et mobilisation de l'ensemble des acteurs du territoire pour leur financement</t>
  </si>
  <si>
    <t>Eau</t>
  </si>
  <si>
    <t>Zones de captage d’eau</t>
  </si>
  <si>
    <t>Garantie de la protection des points de captage sensibles par des Plans de gestion de la sécurité sanitaire des eaux (PGSSE)</t>
  </si>
  <si>
    <t>Etablissement des contrats de captage entre les financeurs et acteurs/usagers des zones concernées</t>
  </si>
  <si>
    <t>Exercice du droit de préemption sur les terres agricoles situées en proximité d’un point de captage prioritaire</t>
  </si>
  <si>
    <t>Sobriété dans l’eau</t>
  </si>
  <si>
    <t>Mise en œuvre d’une gestion optimisée et raisonnée des flux dans les bâtiments publics et autres usages (arrosage des espaces verts…)</t>
  </si>
  <si>
    <t>Mise en place des mesures de suivi des prélèvements (compteurs avec télétransmission…)</t>
  </si>
  <si>
    <t xml:space="preserve">Accompagnement </t>
  </si>
  <si>
    <t xml:space="preserve">Mise en place d’une tarification incitative ou communication sur les seuils d’alerte de surconsommation incitant à la sobriété </t>
  </si>
  <si>
    <t>Tarification et niveau de financement de la gestion de la ressource adéquats</t>
  </si>
  <si>
    <t xml:space="preserve">Accompagnement et facilitation des projets de réutilisation des eaux (eaux usées traitées, eaux de pluie, eaux grises…) </t>
  </si>
  <si>
    <t xml:space="preserve">Norme </t>
  </si>
  <si>
    <t xml:space="preserve">Application du décret fuite </t>
  </si>
  <si>
    <t>Mise en place et suivi d'un plan d'actions de réduction de fuites</t>
  </si>
  <si>
    <t>Encouragement de l'utilisation économe de l'eau par tous les usagers dans les instances liées à l’eau et dans les politiques publiques propres</t>
  </si>
  <si>
    <t>Information et sensibilisation du grand public vers des pratiques plus sobres en eau</t>
  </si>
  <si>
    <t>Intégration de la gestion de l'eau dans les défis et les documents relatifs à l'urbanisme et à l'aménagement du territoire</t>
  </si>
  <si>
    <t xml:space="preserve">Accompagnement des acteur industriels dans la réduction de consommation et réutilisation des eaux usées traitées </t>
  </si>
  <si>
    <t xml:space="preserve">Investissement dans des ouvrages de recharge maitrisée des acquifères </t>
  </si>
  <si>
    <t>Eau / Espaces naturels</t>
  </si>
  <si>
    <t>Sobriété dans l’eau / Surface en aire protégée</t>
  </si>
  <si>
    <t>Accompagnement ou mise en œuvre des projets labélisés « solutions fondées sur la nature » (restauration des zones humides, renaturation, restauration des cours d’eau)</t>
  </si>
  <si>
    <t>Désimperméabilisation des sols</t>
  </si>
  <si>
    <t>Valorisation de l'importance de la désimperméabilisation en s'engageant dans une démarche participative pour sa mise en œuvre (ex. débats, ateliers, outils de communication, …)</t>
  </si>
  <si>
    <t>Intégration d’un coefficient d'imperméabilisation dans les documents d'urbanisme</t>
  </si>
  <si>
    <t>Mise à disposition du foncier pour la mise en œuvre d’opérations de désimperméabilisation</t>
  </si>
  <si>
    <t>Mobilisation des outils juridiques permettant de pérenniser les projets dans le temps (ex. maîtrise foncière, protection réglementaire ou contractuelle…)</t>
  </si>
  <si>
    <t>Bouclage biomasse</t>
  </si>
  <si>
    <t>Connaissance / Actif propre</t>
  </si>
  <si>
    <t xml:space="preserve">Recensement des consommations de bois et énergie des bâtiments publics et/ou des industries de la région, par nature, provenance et niveau de certification </t>
  </si>
  <si>
    <t xml:space="preserve">Intégration dans la commande publique des critères de certification en biomasse durable </t>
  </si>
  <si>
    <t xml:space="preserve">Etude de la faisabilité technique de forages géothermiques comme appui ou substitution à la biomasse dans le mix énergétique des réseaux de chaleur et des bâtiments publics </t>
  </si>
  <si>
    <t>Mieux produire</t>
  </si>
  <si>
    <t>Rénovation (tertiaire)</t>
  </si>
  <si>
    <t>Rénovation du parc de bâtiments publics avec un niveau d’ambition cohérent avec le décret tertiaire</t>
  </si>
  <si>
    <t xml:space="preserve">Mesures de sobriété dans le parc de bâtiments publics (température de chauffage, consommations de gaz et electricité, etc.) </t>
  </si>
  <si>
    <t>Rénovation (tertiaire) / Sobriété foncière</t>
  </si>
  <si>
    <t>Construction de nouveaux bâtiments exemplaires cohérents avec les objectifs d'écoconception et de sobriété foncière</t>
  </si>
  <si>
    <t>Efficacité et sobriété logistique</t>
  </si>
  <si>
    <t>Mobilisation du foncier logistique à proximité des centres de consommation pour diminuer les distances de livraison</t>
  </si>
  <si>
    <t>Numérisation et harmonisation des arrêtés de circulation en cohérence avec les collectivités voisines</t>
  </si>
  <si>
    <t>Recensement, planification et adaptation des aires de livraison au contexte logistique local</t>
  </si>
  <si>
    <t>Animation du dialogue sur la mutualisation de la logistique dans le périmètre de la collectivité</t>
  </si>
  <si>
    <t>Mesures de communication et sensibilisation à l'impact environnemental sur les actes d’achat y compris en terme de transport</t>
  </si>
  <si>
    <t>Fret décarboné et multimodalité / Efficacité et carburants décarbonés des véhicules</t>
  </si>
  <si>
    <t>Développement ou soutien à l'infrastructure de recharge et d'avitaillement en carburants alternatifs (hydrogène, GNV…)</t>
  </si>
  <si>
    <t>Fret décarboné et multimodalité</t>
  </si>
  <si>
    <t>Intégration dans les marchés publics de clauses incitatives pour une logistique durable</t>
  </si>
  <si>
    <t>Adaptation et mobilisation du foncier public pour déployer des plateformes de transport combiné, implanter des sites industriels à proximité des axes ferroviaires et fluvials, ...</t>
  </si>
  <si>
    <t>Recours aux compétences d'autorités organisatrices de la mobilité (AOM) pour organiser la massification des transports (ex. tram-fret)</t>
  </si>
  <si>
    <t>Priorisation de la régénération des lignes sur les sites portuaires et desservant les entreprises génératrices de trafic</t>
  </si>
  <si>
    <t>Développement d'une infrastructure et d'une offre adaptées à la cyclo logistique (ex. aires de livraison dédiées aux vélos-cargos)</t>
  </si>
  <si>
    <t xml:space="preserve">Contribution au financement de projets incitant à la multimodalité </t>
  </si>
  <si>
    <t>Aides à l'acquisition de véhicules professionnels à motorisation alternative</t>
  </si>
  <si>
    <t xml:space="preserve">Aides au développement de la cyclo-logistique </t>
  </si>
  <si>
    <t>Electricité renouvelable</t>
  </si>
  <si>
    <t>Actions d’efficacité énergétique et de sobriété pour l’éclairage public</t>
  </si>
  <si>
    <t xml:space="preserve">Respect de la réglementation sur l’éclairage  </t>
  </si>
  <si>
    <t>Définition de zones d'accélération et remontée au référent préfectoral (mesures de la loi pour l'accélération de la production d'énergies renouvelables (AER), ... )</t>
  </si>
  <si>
    <t>Mise en place de clauses incitatives dans les plans locaux d'urbanisme et autres documents d'aménagement</t>
  </si>
  <si>
    <t>Electricité renouvelable / Biogaz</t>
  </si>
  <si>
    <t>Mesures de communication et mobilisation autour des énergies renouvellables</t>
  </si>
  <si>
    <t>Soutien et accompagnement des filières EnR</t>
  </si>
  <si>
    <t>Biogaz</t>
  </si>
  <si>
    <t>Prise de participation ou soutien financier aux projets EnR</t>
  </si>
  <si>
    <t>Energie / Déchets</t>
  </si>
  <si>
    <t>Biogaz / Valorisation matière des déchets</t>
  </si>
  <si>
    <t>Méthanisation des boues des stations d'épuration</t>
  </si>
  <si>
    <t>Réseaux de chaleur décarbonés</t>
  </si>
  <si>
    <t>Création, extension et exploitation de réseaux de chaleur à base d'énergies renouvelables ou de récupération</t>
  </si>
  <si>
    <t>Classement des réseaux de chaleur (raccordement obligatoire lors du remplacement du système de chauffage)</t>
  </si>
  <si>
    <t xml:space="preserve">Financement et réalisation d’études de faisabilité </t>
  </si>
  <si>
    <t>Décarbonation des sites industriels / Sobriété foncière</t>
  </si>
  <si>
    <t>Identification et aménagement / réhabilitation de foncier permettant l'implantation de nouvelles entreprises industrielles dans une logique de sobriété foncière et de rationalisation de la gestion de l'espace</t>
  </si>
  <si>
    <t>Décarbonation des sites industriels</t>
  </si>
  <si>
    <t>Soutien et accompagnement des acteurs pour favoriser la création d'écosystèmes industriels autour de la décarbonation (ex. clusters H2, réutilisation de chaleur fatale…)</t>
  </si>
  <si>
    <t>Prévention des déchets</t>
  </si>
  <si>
    <t>Lutte contre les dépôts sauvages : collectes et contrôles</t>
  </si>
  <si>
    <t>Incitation à la sobriété de la consommation d'eau au travers de la mise en place de tarification incitative ou de communication autour des seuils d'alerte de surconsommation</t>
  </si>
  <si>
    <t xml:space="preserve">Intégration dans la commande publique de critères de prévention des déchets </t>
  </si>
  <si>
    <t>Prévention des déchets / Valorisation matière des déchets / Collecte des déchets</t>
  </si>
  <si>
    <t>Amélioration de la collecte et du tri : tri à la source et collecte sélective, distribution de composteurs et lombricomposteurs, adaptation des centres de tri</t>
  </si>
  <si>
    <t>Valorisation matière des déchets</t>
  </si>
  <si>
    <t>Augmentation de la valorisation énergétique des déchets collectés qui ne peuvent être recyclés</t>
  </si>
  <si>
    <t>Valorisation matière des déchets / Collecte des déchets / Biogaz</t>
  </si>
  <si>
    <t>Collecte pour méthanisation ou fertilisation des déchets organiques</t>
  </si>
  <si>
    <t>Soutien et accompagnement de la filière déchets</t>
  </si>
  <si>
    <t>Développement d'outils d'assistance technique (mise en relation producteurs / distributeurs…)</t>
  </si>
  <si>
    <t>Collecte des déchets</t>
  </si>
  <si>
    <t>Cartographie des flux des déchets d’activité économique</t>
  </si>
  <si>
    <t>Mieux se nourrir</t>
  </si>
  <si>
    <t>Agriculture et alimentation</t>
  </si>
  <si>
    <t>Fertilisation azotée / Elevage durable / Loi Egalim</t>
  </si>
  <si>
    <t>Promotion de légumineuses, produits bio et issus de circuits courts dans la commande publique et la restauration collective (écoles, collèges et lycées notamment), mise en place de centrales d'achat pour favoriser les produits locaux, déploiement de Projets Alimentaires Territoriaux (PAT)</t>
  </si>
  <si>
    <t>Mise en application du menu végétarien hebdomadaire, introduit par la loi EGALIM de 2018, visant à protéger la rémunération des agriculteurs, et entériné par la loi Climat et résilience, dans les cantines scolaires, publiques et privées</t>
  </si>
  <si>
    <t>Expérimentation de l’option végétarienne quotidienne en cas de choix multiple</t>
  </si>
  <si>
    <t>Fertilisation azotée / Elevage durable / Usage des phytos / Agriculture biologique et de HVE / Gestion des haies / Gestion des prairies</t>
  </si>
  <si>
    <t>Mesures de communication et de sensibilisation à l'agriculture et l'élevage français et durable</t>
  </si>
  <si>
    <t xml:space="preserve">Incitation au déploiement de MAEC (Mesures AgroEnvironnementales et Climatiques) en faveur de la réduction de la fertilisation et/ou de l’usage de produits phytopharmaceutiques, par l’accompagnement de systèmes vertueux (élevage durable…) sur les enjeux eau, biodiversité, sol </t>
  </si>
  <si>
    <t>Elevage durable / Gestion des prairies</t>
  </si>
  <si>
    <t>Installation d'éleveurs ayant des pâturages sur les terres des collectivités (ex. bail rural environnemental en aires d’alimentation de captage, prairies naturelles, ... )</t>
  </si>
  <si>
    <t xml:space="preserve">S’appuyer sur les projets territoriaux (zones à enjeux eau, projets alimentaires territoriaux, parcs naturels régionaux, GIEE, Natura 2000…) pour encourager les engagements dans la production de viandes et de fromages locaux et issus d’animaux nourris à l’herbe </t>
  </si>
  <si>
    <t>S’engager dans un dispositif de paiement pour les services environnementaux (PSE) pour soutenir financièrement les éleveurs maintenant ou développant des prairies, notamment naturelles</t>
  </si>
  <si>
    <t>Agriculture biologique et de HVE</t>
  </si>
  <si>
    <t>Installation des producteurs en Agriculture Biologique (AB) ou Haute Valeur Environnementale (HVE) sur les propriétés des collectivités (ex. bail rural environnemental et clause AB)</t>
  </si>
  <si>
    <t>Identification des priorités de production du territoire afin de soutenir un développement équilibré entre l’offre et la demande</t>
  </si>
  <si>
    <t>Création et animation d'ateliers d’éducation à l’alimentation biologique dans les écoles (ex. ateliers cuisine, des espaces potagers, etc.)</t>
  </si>
  <si>
    <t>Usage des phytos</t>
  </si>
  <si>
    <t>Inclusion des critères liés à la réduction des produits phytosanitaires dans les achats de la collectivité, notamment alimentaires</t>
  </si>
  <si>
    <t>Respect de l'interdiction d’utilisation de produits phytopharmaceutiques pour l’entretien des espaces verts, forêts, voiries et promenades</t>
  </si>
  <si>
    <t>Beaucoup</t>
  </si>
  <si>
    <t>Plutôt oui</t>
  </si>
  <si>
    <t>Un peu</t>
  </si>
  <si>
    <t>Partiellement oui</t>
  </si>
  <si>
    <t>Pas du tout</t>
  </si>
  <si>
    <t xml:space="preserve">Partiellement non </t>
  </si>
  <si>
    <t>Je ne sais pas</t>
  </si>
  <si>
    <t>Plutôt non</t>
  </si>
  <si>
    <t>Je ne sais pas ou non pertinent</t>
  </si>
  <si>
    <t>Diagnostic</t>
  </si>
  <si>
    <t xml:space="preserve">Levier </t>
  </si>
  <si>
    <r>
      <t xml:space="preserve">Indicateur de pertinence
</t>
    </r>
    <r>
      <rPr>
        <i/>
        <sz val="8"/>
        <color theme="1"/>
        <rFont val="Calibri"/>
        <family val="2"/>
        <scheme val="minor"/>
      </rPr>
      <t>Indique si certaines actions du levier ont été considérées pertinentes</t>
    </r>
  </si>
  <si>
    <r>
      <t xml:space="preserve">Indicateur d'action en cours
</t>
    </r>
    <r>
      <rPr>
        <i/>
        <sz val="8"/>
        <color theme="1"/>
        <rFont val="Calibri"/>
        <family val="2"/>
        <scheme val="minor"/>
      </rPr>
      <t xml:space="preserve">% d'actions pertinentes en cours / partiellement en cours </t>
    </r>
  </si>
  <si>
    <r>
      <t xml:space="preserve">Commentaires 
</t>
    </r>
    <r>
      <rPr>
        <sz val="10"/>
        <color theme="1"/>
        <rFont val="Calibri"/>
        <family val="2"/>
        <scheme val="minor"/>
      </rPr>
      <t>(</t>
    </r>
    <r>
      <rPr>
        <i/>
        <sz val="10"/>
        <color theme="1"/>
        <rFont val="Calibri"/>
        <family val="2"/>
        <scheme val="minor"/>
      </rPr>
      <t xml:space="preserve">facultatif) </t>
    </r>
  </si>
  <si>
    <t>Captage de méthane dans les ISDND</t>
  </si>
  <si>
    <t>Mise en décharge</t>
  </si>
  <si>
    <t>Efficacité et carburants décarbonés des véhicules</t>
  </si>
  <si>
    <t>Fertilisation azotée</t>
  </si>
  <si>
    <t>Elevage durable</t>
  </si>
  <si>
    <t>Gestion des haies</t>
  </si>
  <si>
    <t>Gestion des prairies</t>
  </si>
  <si>
    <t>Bâtiments &amp; Machines agricoles</t>
  </si>
  <si>
    <t>Loi Egalim</t>
  </si>
  <si>
    <t xml:space="preserve">Plutôt non </t>
  </si>
  <si>
    <t xml:space="preserve">Je ne sais pas </t>
  </si>
  <si>
    <t>Ce levier n'est pas pertinent pour mon territoire</t>
  </si>
  <si>
    <t>Ce levier n'est pas dans mon champ de compétence</t>
  </si>
  <si>
    <r>
      <rPr>
        <b/>
        <u/>
        <sz val="22"/>
        <color theme="1"/>
        <rFont val="Calibri"/>
        <family val="2"/>
        <scheme val="minor"/>
      </rPr>
      <t>Synthèse</t>
    </r>
    <r>
      <rPr>
        <b/>
        <sz val="22"/>
        <color theme="1"/>
        <rFont val="Calibri"/>
        <family val="2"/>
        <scheme val="minor"/>
      </rPr>
      <t xml:space="preserve"> (à ne pas modifier)</t>
    </r>
  </si>
  <si>
    <t>Synthèse de la perception de la collectivité</t>
  </si>
  <si>
    <t xml:space="preserve">Levier de décarbonation </t>
  </si>
  <si>
    <r>
      <t xml:space="preserve">Pertinence du levier pour la collectivité 
</t>
    </r>
    <r>
      <rPr>
        <sz val="8"/>
        <color theme="1"/>
        <rFont val="Calibri"/>
        <family val="2"/>
        <scheme val="minor"/>
      </rPr>
      <t>0 = Pas pertinent pour le territoire
1 = Pas dans le champ de compétence de la collectivité 
2 = Pertinent pour la collectivité</t>
    </r>
  </si>
  <si>
    <r>
      <t xml:space="preserve">Panorama des leviers de décarbonation : baisse des émissions entre 2019 et 2030 (en ktCO2e) - </t>
    </r>
    <r>
      <rPr>
        <sz val="10"/>
        <color theme="1"/>
        <rFont val="Calibri"/>
        <family val="2"/>
        <scheme val="minor"/>
      </rPr>
      <t>région exemple (simulateur)</t>
    </r>
  </si>
  <si>
    <t xml:space="preserve">Pour l'envoi </t>
  </si>
  <si>
    <t xml:space="preserve">Mode d'emploi </t>
  </si>
  <si>
    <r>
      <rPr>
        <b/>
        <sz val="10"/>
        <color rgb="FF000000"/>
        <rFont val="Calibri"/>
        <family val="2"/>
        <scheme val="minor"/>
      </rPr>
      <t>Dénomination des fichiers</t>
    </r>
    <r>
      <rPr>
        <sz val="10"/>
        <color rgb="FF000000"/>
        <rFont val="Calibri"/>
        <family val="2"/>
        <scheme val="minor"/>
      </rPr>
      <t xml:space="preserve"> : Afin de permettre une organisation et une consolidation des fichiers plus fluides, nous recommandons l’utilisation d’une règle uniforme :</t>
    </r>
  </si>
  <si>
    <t xml:space="preserve">2. Dans l'onglet "Profil" veuillez remplir les champs indiqués </t>
  </si>
  <si>
    <t xml:space="preserve">3. Dans l'onglet "Recueil des actions" pour chaque action : </t>
  </si>
  <si>
    <t>Indicateurs issus des éléments renseignés dans l'onglet "recueil des actions" comme support au diagnostic</t>
  </si>
  <si>
    <t xml:space="preserve">L’ampleur des actions de la collectivité contribue-t-elle à hauteur des enjeux pour le territoire régional en 2030 sur ce levier ?
</t>
  </si>
  <si>
    <t>Les actions portées par l’ensemble des parties prenantes (Etat, collectivités, entreprises, citoyens) sont-elles à la hauteur des enjeux pour le territoire régional en 2030 sur ce levier ?</t>
  </si>
  <si>
    <t>Indiquez le type d'actions mises en œuvre, en cours de mise en œuvre ou planifiées sur votre territoire
Si l'action est considérée comme non pertinente pour le territoire, ou qu'aucune action n'est considérée déjà / en cours de mise en œuvre, il n'est pas nécessaire de renseigner les actions en cours (colonne L)</t>
  </si>
  <si>
    <t>Autre</t>
  </si>
  <si>
    <r>
      <t xml:space="preserve">L'action de la collectivité contribue-t-elle à la hauteur des enjeux ? 
</t>
    </r>
    <r>
      <rPr>
        <sz val="8"/>
        <color theme="1"/>
        <rFont val="Calibri"/>
        <family val="2"/>
        <scheme val="minor"/>
      </rPr>
      <t>1 = Plutôt non
2 = Partiellement non
3 = Partiellement oui
4 = Plutôt oui</t>
    </r>
  </si>
  <si>
    <r>
      <t xml:space="preserve">L'action de l'ensemble des parties prenantes est-elle à la hauteur des enjeux ?
</t>
    </r>
    <r>
      <rPr>
        <sz val="8"/>
        <color theme="1"/>
        <rFont val="Calibri"/>
        <family val="2"/>
        <scheme val="minor"/>
      </rPr>
      <t>1 = Plutôt non
2 = Partiellement non
3 = Partiellement oui
4 = Plutôt oui</t>
    </r>
  </si>
  <si>
    <t xml:space="preserve">Evaluez l'ampleur de l'action de la collectivité, ainsi que l'action de l'ensemble des parties prenantes, sur chacun des leviers </t>
  </si>
  <si>
    <t>En cas de question</t>
  </si>
  <si>
    <t>Nota : Des problèmes de compatibilité surviennent sur les versions Excel antérieures à 2007 (mises en forme conditionnelles multiples, listes déroulantes..). En cas d'impossibilité ou de difficulté à compléter les champs demandés, n'hésitez pas à solliciter l'adresse contact planification-territoires@developpement-durable.gouv.fr</t>
  </si>
  <si>
    <t>a. Veuillez cliquer sur le menu déroulant (petite case blanche contenant une flèche noire) pour sélectionner vos réponses aux deux questions</t>
  </si>
  <si>
    <t xml:space="preserve">b. En cas de réponse positive à la question "est-elle déjà / en cours" de mise en oeuvre, veuillez renseigner les cases "Actions réalisées, en cours ou contractualisées" et "Actions planifiées mais pas encore contractualisées" </t>
  </si>
  <si>
    <t>c. Si vous ne trouvez pas votre action, référez-vous aux lignes "Autre" en fin de tableau, et sélectionnez le levier, type d'action et renseignez l'action</t>
  </si>
  <si>
    <t>4. Dans l'onglet "Diagnostic" pour chaque levier, veuillez cliquer sur le menu déroulant (petite case blanche contenant une flèche noire) pour sélectionner vos réponses</t>
  </si>
  <si>
    <t>N'hésitez pas à adresser toute question sur cet exercice à l'adresse contact suivante : planification-territoires@developpement-durable.gouv.fr</t>
  </si>
  <si>
    <t>Date de mise à 
jour du document</t>
  </si>
  <si>
    <r>
      <t xml:space="preserve">L'objectif de ce document est de recueillir le diagnostic de chaque collectivité territoriale dans le cadre de la première phase de la COP régionale. 
Il vise à : 
- recueillir l'ensemble des actions concrètes réalisées ou en cours de réalisation par chaque collectivité sur son propre périmètre - </t>
    </r>
    <r>
      <rPr>
        <i/>
        <sz val="10"/>
        <color rgb="FF000000"/>
        <rFont val="Calibri"/>
        <family val="2"/>
        <scheme val="minor"/>
      </rPr>
      <t xml:space="preserve">voir onglet"Recueil des actions"
</t>
    </r>
    <r>
      <rPr>
        <sz val="10"/>
        <color rgb="FF000000"/>
        <rFont val="Calibri"/>
        <family val="2"/>
        <scheme val="minor"/>
      </rPr>
      <t xml:space="preserve">- obtenir de chaque collectivité sa vision de l'avancement (action réalisées ou en cours)  (1) de ses propres actions (2) de l'effort des autres acteurs (Etat, autres collectivités, entreprises, citoyens...) - </t>
    </r>
    <r>
      <rPr>
        <i/>
        <sz val="10"/>
        <color rgb="FF000000"/>
        <rFont val="Calibri"/>
        <family val="2"/>
        <scheme val="minor"/>
      </rPr>
      <t xml:space="preserve">voir onglet "Diagnostic" 
</t>
    </r>
    <r>
      <rPr>
        <sz val="10"/>
        <color rgb="FF000000"/>
        <rFont val="Calibri"/>
        <family val="2"/>
        <scheme val="minor"/>
      </rPr>
      <t xml:space="preserve">Cette phase de recueil et diagnostic fait suite au partage de la déclinaison régionale des panoramas de leviers de baisse des gaz à effet de serre, préservation de la biodiversité et gestion des ressources, qui donne un aperçu des enjeux à horizon 2030 pour la région. 
Le panorama des leviers de décarbonation, et implications en ordre de grandeur, peut être consulté sur l'outil de simulation suivant : </t>
    </r>
  </si>
  <si>
    <t xml:space="preserve">« Code INSEE _COP régionale_Recueil des actions_Communes » </t>
  </si>
  <si>
    <t>Code INSEE</t>
  </si>
  <si>
    <t>% d'actions pertinentes en cours</t>
  </si>
  <si>
    <t>1. Cliquez sur "Activer la modification" en haut à droite de l'écran (uniquement pour la version excel)</t>
  </si>
  <si>
    <t>Actions réalisées, en cours ou contractualisées d'ici 2024</t>
  </si>
  <si>
    <t>https://planification-territoires.ecologie.gouv.fr/#territoires</t>
  </si>
  <si>
    <t>5. Envoyez le fichier rempli à votre expéditeur ainsi qu'à recueilcop@developpement-durable.gouv.fr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</si>
</sst>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i/>
      <sz val="12"/>
      <color rgb="FFC00000"/>
      <name val="Calibri"/>
      <family val="2"/>
      <scheme val="minor"/>
    </font>
    <font>
      <sz val="9"/>
      <color theme="1"/>
      <name val="Calibri"/>
      <family val="2"/>
      <scheme val="minor"/>
    </font>
    <font>
      <sz val="10"/>
      <color theme="0"/>
      <name val="Calibri"/>
      <family val="2"/>
      <scheme val="minor"/>
    </font>
    <font>
      <sz val="10"/>
      <name val="Calibri"/>
      <family val="2"/>
      <scheme val="minor"/>
    </font>
    <font>
      <b/>
      <sz val="10"/>
      <color theme="1"/>
      <name val="Calibri"/>
      <family val="2"/>
      <scheme val="minor"/>
    </font>
    <font>
      <b/>
      <sz val="10"/>
      <color theme="0"/>
      <name val="Calibri"/>
      <family val="2"/>
      <scheme val="minor"/>
    </font>
    <font>
      <b/>
      <sz val="10"/>
      <name val="Calibri"/>
      <family val="2"/>
      <scheme val="minor"/>
    </font>
    <font>
      <sz val="10"/>
      <color rgb="FF000000"/>
      <name val="Calibri"/>
      <family val="2"/>
      <scheme val="minor"/>
    </font>
    <font>
      <sz val="9"/>
      <name val="Calibri"/>
      <family val="2"/>
      <scheme val="minor"/>
    </font>
    <font>
      <b/>
      <u/>
      <sz val="22"/>
      <name val="Calibri"/>
      <family val="2"/>
      <scheme val="minor"/>
    </font>
    <font>
      <u/>
      <sz val="11"/>
      <name val="Calibri"/>
      <family val="2"/>
      <scheme val="minor"/>
    </font>
    <font>
      <b/>
      <sz val="22"/>
      <color theme="1"/>
      <name val="Calibri"/>
      <family val="2"/>
      <scheme val="minor"/>
    </font>
    <font>
      <b/>
      <sz val="12"/>
      <color theme="1"/>
      <name val="Calibri"/>
      <family val="2"/>
      <scheme val="minor"/>
    </font>
    <font>
      <b/>
      <sz val="12"/>
      <color theme="0"/>
      <name val="Calibri"/>
      <family val="2"/>
      <scheme val="minor"/>
    </font>
    <font>
      <i/>
      <sz val="8"/>
      <color theme="1"/>
      <name val="Calibri"/>
      <family val="2"/>
      <scheme val="minor"/>
    </font>
    <font>
      <i/>
      <sz val="10"/>
      <color theme="1"/>
      <name val="Calibri"/>
      <family val="2"/>
      <scheme val="minor"/>
    </font>
    <font>
      <b/>
      <u/>
      <sz val="22"/>
      <color theme="1"/>
      <name val="Calibri"/>
      <family val="2"/>
      <scheme val="minor"/>
    </font>
    <font>
      <sz val="8"/>
      <color theme="1"/>
      <name val="Calibri"/>
      <family val="2"/>
      <scheme val="minor"/>
    </font>
    <font>
      <sz val="11"/>
      <color theme="0"/>
      <name val="Calibri"/>
      <family val="2"/>
      <scheme val="minor"/>
    </font>
    <font>
      <u/>
      <sz val="10"/>
      <color theme="1"/>
      <name val="Calibri"/>
      <family val="2"/>
      <scheme val="minor"/>
    </font>
    <font>
      <b/>
      <u/>
      <sz val="10"/>
      <color theme="1"/>
      <name val="Calibri"/>
      <family val="2"/>
      <scheme val="minor"/>
    </font>
    <font>
      <sz val="11"/>
      <name val="Calibri"/>
      <family val="2"/>
      <scheme val="minor"/>
    </font>
    <font>
      <sz val="10"/>
      <color theme="5" tint="-0.249977111117893"/>
      <name val="Calibri"/>
      <family val="2"/>
      <scheme val="minor"/>
    </font>
    <font>
      <i/>
      <sz val="10"/>
      <color rgb="FF000000"/>
      <name val="Calibri"/>
      <family val="2"/>
      <scheme val="minor"/>
    </font>
    <font>
      <b/>
      <i/>
      <sz val="10"/>
      <color rgb="FF000000"/>
      <name val="Calibri"/>
      <family val="2"/>
      <scheme val="minor"/>
    </font>
    <font>
      <b/>
      <sz val="10"/>
      <color rgb="FF000000"/>
      <name val="Calibri"/>
      <family val="2"/>
      <scheme val="minor"/>
    </font>
    <font>
      <sz val="10"/>
      <color rgb="FFFF0000"/>
      <name val="Calibri"/>
      <family val="2"/>
      <scheme val="minor"/>
    </font>
    <font>
      <sz val="9"/>
      <color theme="0"/>
      <name val="Calibri"/>
      <family val="2"/>
      <scheme val="minor"/>
    </font>
    <font>
      <u/>
      <sz val="11"/>
      <color theme="10"/>
      <name val="Calibri"/>
      <family val="2"/>
      <scheme val="minor"/>
    </font>
  </fonts>
  <fills count="22">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rgb="FFFEF5F0"/>
        <bgColor indexed="64"/>
      </patternFill>
    </fill>
    <fill>
      <patternFill patternType="solid">
        <fgColor theme="2"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92D050"/>
        <bgColor indexed="64"/>
      </patternFill>
    </fill>
    <fill>
      <patternFill patternType="solid">
        <fgColor theme="9" tint="0.59999389629810485"/>
        <bgColor indexed="64"/>
      </patternFill>
    </fill>
    <fill>
      <patternFill patternType="solid">
        <fgColor rgb="FF33CCCC"/>
        <bgColor indexed="64"/>
      </patternFill>
    </fill>
    <fill>
      <patternFill patternType="solid">
        <fgColor theme="4" tint="-0.249977111117893"/>
        <bgColor indexed="64"/>
      </patternFill>
    </fill>
    <fill>
      <patternFill patternType="solid">
        <fgColor rgb="FFFFFF00"/>
        <bgColor indexed="64"/>
      </patternFill>
    </fill>
    <fill>
      <patternFill patternType="solid">
        <fgColor theme="5" tint="-0.249977111117893"/>
        <bgColor indexed="64"/>
      </patternFill>
    </fill>
    <fill>
      <patternFill patternType="solid">
        <fgColor rgb="FFD7AFFF"/>
        <bgColor indexed="64"/>
      </patternFill>
    </fill>
    <fill>
      <patternFill patternType="solid">
        <fgColor rgb="FFF3B647"/>
        <bgColor indexed="64"/>
      </patternFill>
    </fill>
    <fill>
      <patternFill patternType="solid">
        <fgColor rgb="FFF78888"/>
        <bgColor indexed="64"/>
      </patternFill>
    </fill>
    <fill>
      <patternFill patternType="solid">
        <fgColor rgb="FFCCCCFF"/>
        <bgColor indexed="64"/>
      </patternFill>
    </fill>
    <fill>
      <patternFill patternType="solid">
        <fgColor rgb="FFFFFF99"/>
        <bgColor indexed="64"/>
      </patternFill>
    </fill>
  </fills>
  <borders count="80">
    <border>
      <left/>
      <right/>
      <top/>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theme="2" tint="-0.499984740745262"/>
      </right>
      <top style="thin">
        <color theme="1" tint="0.499984740745262"/>
      </top>
      <bottom/>
      <diagonal/>
    </border>
    <border>
      <left style="thin">
        <color theme="2" tint="-0.499984740745262"/>
      </left>
      <right/>
      <top style="thin">
        <color theme="1" tint="0.499984740745262"/>
      </top>
      <bottom/>
      <diagonal/>
    </border>
    <border>
      <left/>
      <right style="thin">
        <color theme="1" tint="0.499984740745262"/>
      </right>
      <top style="thin">
        <color theme="1" tint="0.499984740745262"/>
      </top>
      <bottom/>
      <diagonal/>
    </border>
    <border>
      <left/>
      <right/>
      <top style="medium">
        <color indexed="64"/>
      </top>
      <bottom style="thin">
        <color theme="1" tint="0.499984740745262"/>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thin">
        <color theme="1" tint="0.499984740745262"/>
      </bottom>
      <diagonal/>
    </border>
    <border>
      <left/>
      <right/>
      <top style="thin">
        <color theme="1" tint="0.499984740745262"/>
      </top>
      <bottom style="medium">
        <color indexed="64"/>
      </bottom>
      <diagonal/>
    </border>
    <border>
      <left/>
      <right style="thin">
        <color auto="1"/>
      </right>
      <top style="medium">
        <color indexed="64"/>
      </top>
      <bottom style="thin">
        <color theme="1" tint="0.499984740745262"/>
      </bottom>
      <diagonal/>
    </border>
    <border>
      <left/>
      <right style="thin">
        <color auto="1"/>
      </right>
      <top style="thin">
        <color theme="1" tint="0.499984740745262"/>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auto="1"/>
      </right>
      <top style="thin">
        <color theme="1" tint="0.499984740745262"/>
      </top>
      <bottom/>
      <diagonal/>
    </border>
    <border>
      <left/>
      <right style="thin">
        <color auto="1"/>
      </right>
      <top/>
      <bottom style="thin">
        <color theme="1" tint="0.499984740745262"/>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33" fillId="0" borderId="0" applyNumberFormat="0" applyFill="0" applyBorder="0" applyAlignment="0" applyProtection="0"/>
  </cellStyleXfs>
  <cellXfs count="302">
    <xf numFmtId="0" fontId="0" fillId="0" borderId="0" xfId="0"/>
    <xf numFmtId="0" fontId="4" fillId="0" borderId="0" xfId="0" applyFont="1" applyAlignment="1">
      <alignment vertical="top" wrapText="1"/>
    </xf>
    <xf numFmtId="0" fontId="4" fillId="3" borderId="1" xfId="0" applyFont="1" applyFill="1" applyBorder="1" applyAlignment="1" applyProtection="1">
      <alignment vertical="top" wrapText="1"/>
      <protection locked="0"/>
    </xf>
    <xf numFmtId="0" fontId="8" fillId="3" borderId="5" xfId="0" applyFont="1" applyFill="1" applyBorder="1" applyAlignment="1" applyProtection="1">
      <alignment vertical="top" wrapText="1"/>
      <protection locked="0"/>
    </xf>
    <xf numFmtId="0" fontId="16" fillId="0" borderId="0" xfId="0" applyFont="1" applyAlignment="1">
      <alignment vertical="center"/>
    </xf>
    <xf numFmtId="0" fontId="4" fillId="0" borderId="0" xfId="0" applyFont="1"/>
    <xf numFmtId="0" fontId="8" fillId="0" borderId="0" xfId="0" applyFont="1"/>
    <xf numFmtId="0" fontId="8" fillId="6" borderId="0" xfId="0" applyFont="1" applyFill="1"/>
    <xf numFmtId="0" fontId="4" fillId="0" borderId="0" xfId="0" applyFont="1" applyAlignment="1">
      <alignment wrapText="1"/>
    </xf>
    <xf numFmtId="0" fontId="0" fillId="0" borderId="0" xfId="0" applyAlignment="1">
      <alignment wrapText="1"/>
    </xf>
    <xf numFmtId="0" fontId="9" fillId="2" borderId="6" xfId="0" applyFont="1" applyFill="1" applyBorder="1" applyAlignment="1">
      <alignment vertical="top" wrapText="1"/>
    </xf>
    <xf numFmtId="0" fontId="9" fillId="2" borderId="7" xfId="0" applyFont="1" applyFill="1" applyBorder="1" applyAlignment="1">
      <alignment vertical="top" wrapText="1"/>
    </xf>
    <xf numFmtId="0" fontId="0" fillId="0" borderId="0" xfId="1" applyNumberFormat="1" applyFont="1"/>
    <xf numFmtId="0" fontId="9" fillId="2" borderId="8" xfId="0" applyFont="1" applyFill="1" applyBorder="1" applyAlignment="1">
      <alignment vertical="top" wrapText="1"/>
    </xf>
    <xf numFmtId="0" fontId="4" fillId="3" borderId="0" xfId="0" applyFont="1" applyFill="1" applyAlignment="1">
      <alignment vertical="top" wrapText="1"/>
    </xf>
    <xf numFmtId="0" fontId="4" fillId="4" borderId="0" xfId="0" applyFont="1" applyFill="1" applyAlignment="1">
      <alignment vertical="top" wrapText="1"/>
    </xf>
    <xf numFmtId="0" fontId="5" fillId="0" borderId="0" xfId="0" applyFont="1" applyAlignment="1">
      <alignment vertical="center"/>
    </xf>
    <xf numFmtId="0" fontId="7" fillId="0" borderId="0" xfId="0" applyFont="1"/>
    <xf numFmtId="0" fontId="7" fillId="6" borderId="0" xfId="0" applyFont="1" applyFill="1"/>
    <xf numFmtId="0" fontId="14" fillId="0" borderId="0" xfId="0" applyFont="1" applyAlignment="1">
      <alignment vertical="top"/>
    </xf>
    <xf numFmtId="0" fontId="15" fillId="0" borderId="0" xfId="0" applyFont="1" applyAlignment="1">
      <alignment vertical="top"/>
    </xf>
    <xf numFmtId="0" fontId="0" fillId="0" borderId="0" xfId="0" applyAlignment="1">
      <alignment horizontal="center" vertical="top" wrapText="1"/>
    </xf>
    <xf numFmtId="0" fontId="6" fillId="0" borderId="0" xfId="0" applyFont="1" applyAlignment="1">
      <alignment horizontal="center" vertical="top" wrapText="1"/>
    </xf>
    <xf numFmtId="0" fontId="7" fillId="6" borderId="0" xfId="0" applyFont="1" applyFill="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0" fillId="3" borderId="4" xfId="0" applyFill="1" applyBorder="1" applyAlignment="1">
      <alignment horizontal="center" vertical="top" wrapText="1"/>
    </xf>
    <xf numFmtId="0" fontId="6" fillId="3" borderId="4" xfId="0" applyFont="1" applyFill="1" applyBorder="1" applyAlignment="1">
      <alignment horizontal="center" vertical="top" wrapText="1"/>
    </xf>
    <xf numFmtId="0" fontId="13" fillId="0" borderId="0" xfId="0" applyFont="1" applyAlignment="1">
      <alignment horizontal="center" vertical="top" wrapText="1"/>
    </xf>
    <xf numFmtId="0" fontId="7" fillId="0" borderId="0" xfId="0" applyFont="1" applyAlignment="1">
      <alignment vertical="top" wrapText="1"/>
    </xf>
    <xf numFmtId="0" fontId="3" fillId="0" borderId="14" xfId="0" applyFont="1" applyBorder="1"/>
    <xf numFmtId="0" fontId="3" fillId="0" borderId="9" xfId="0" applyFont="1" applyBorder="1"/>
    <xf numFmtId="0" fontId="23" fillId="0" borderId="0" xfId="0" applyFont="1"/>
    <xf numFmtId="0" fontId="21" fillId="0" borderId="0" xfId="0" applyFont="1" applyAlignment="1">
      <alignment vertical="center"/>
    </xf>
    <xf numFmtId="0" fontId="17" fillId="0" borderId="0" xfId="0" applyFont="1"/>
    <xf numFmtId="0" fontId="18" fillId="0" borderId="0" xfId="0" applyFont="1"/>
    <xf numFmtId="0" fontId="9" fillId="2" borderId="2" xfId="0" applyFont="1" applyFill="1" applyBorder="1" applyAlignment="1">
      <alignment vertical="top" wrapText="1"/>
    </xf>
    <xf numFmtId="0" fontId="9" fillId="2" borderId="3" xfId="0" applyFont="1" applyFill="1" applyBorder="1" applyAlignment="1">
      <alignment vertical="top" wrapText="1"/>
    </xf>
    <xf numFmtId="0" fontId="9" fillId="2" borderId="12" xfId="0" applyFont="1" applyFill="1" applyBorder="1" applyAlignment="1">
      <alignment horizontal="left" vertical="top" wrapText="1"/>
    </xf>
    <xf numFmtId="0" fontId="4" fillId="6" borderId="0" xfId="0" applyFont="1" applyFill="1"/>
    <xf numFmtId="0" fontId="12" fillId="6" borderId="0" xfId="0" applyFont="1" applyFill="1" applyAlignment="1">
      <alignment horizontal="left" vertical="center" wrapText="1" readingOrder="1"/>
    </xf>
    <xf numFmtId="0" fontId="3" fillId="3" borderId="14" xfId="0" applyFont="1" applyFill="1" applyBorder="1"/>
    <xf numFmtId="0" fontId="9" fillId="2" borderId="13" xfId="0" applyFont="1" applyFill="1" applyBorder="1" applyAlignment="1">
      <alignment vertical="top" wrapText="1"/>
    </xf>
    <xf numFmtId="0" fontId="4" fillId="7" borderId="10" xfId="0" applyFont="1" applyFill="1" applyBorder="1" applyAlignment="1">
      <alignment vertical="top" wrapText="1"/>
    </xf>
    <xf numFmtId="0" fontId="4" fillId="8" borderId="10" xfId="0" applyFont="1" applyFill="1" applyBorder="1" applyAlignment="1">
      <alignment vertical="top" wrapText="1"/>
    </xf>
    <xf numFmtId="0" fontId="4" fillId="8" borderId="11" xfId="0" applyFont="1" applyFill="1" applyBorder="1" applyAlignment="1">
      <alignment vertical="top" wrapText="1"/>
    </xf>
    <xf numFmtId="0" fontId="4" fillId="9" borderId="10" xfId="0" applyFont="1" applyFill="1" applyBorder="1" applyAlignment="1">
      <alignment vertical="top" wrapText="1"/>
    </xf>
    <xf numFmtId="0" fontId="4" fillId="9" borderId="11" xfId="0" applyFont="1" applyFill="1" applyBorder="1" applyAlignment="1">
      <alignment vertical="top" wrapText="1"/>
    </xf>
    <xf numFmtId="0" fontId="4" fillId="10" borderId="10" xfId="0" applyFont="1" applyFill="1" applyBorder="1" applyAlignment="1">
      <alignment vertical="top" wrapText="1"/>
    </xf>
    <xf numFmtId="0" fontId="4" fillId="12" borderId="10" xfId="0" applyFont="1" applyFill="1" applyBorder="1" applyAlignment="1">
      <alignment vertical="top" wrapText="1"/>
    </xf>
    <xf numFmtId="0" fontId="4" fillId="12" borderId="11" xfId="0" applyFont="1" applyFill="1" applyBorder="1" applyAlignment="1">
      <alignment vertical="top" wrapText="1"/>
    </xf>
    <xf numFmtId="0" fontId="8" fillId="12" borderId="11" xfId="0" applyFont="1" applyFill="1" applyBorder="1" applyAlignment="1">
      <alignment vertical="top" wrapText="1"/>
    </xf>
    <xf numFmtId="0" fontId="4" fillId="17" borderId="10" xfId="0" applyFont="1" applyFill="1" applyBorder="1" applyAlignment="1">
      <alignment vertical="top" wrapText="1"/>
    </xf>
    <xf numFmtId="0" fontId="4" fillId="18" borderId="10" xfId="0" applyFont="1" applyFill="1" applyBorder="1" applyAlignment="1">
      <alignment vertical="top" wrapText="1"/>
    </xf>
    <xf numFmtId="0" fontId="4" fillId="19" borderId="10" xfId="0" applyFont="1" applyFill="1" applyBorder="1" applyAlignment="1">
      <alignment vertical="top" wrapText="1"/>
    </xf>
    <xf numFmtId="0" fontId="4" fillId="19" borderId="11" xfId="0" applyFont="1" applyFill="1" applyBorder="1" applyAlignment="1">
      <alignment vertical="top" wrapText="1"/>
    </xf>
    <xf numFmtId="0" fontId="4" fillId="7" borderId="0" xfId="0" applyFont="1" applyFill="1" applyAlignment="1">
      <alignment horizontal="left"/>
    </xf>
    <xf numFmtId="0" fontId="4" fillId="8" borderId="0" xfId="0" applyFont="1" applyFill="1" applyAlignment="1">
      <alignment horizontal="left"/>
    </xf>
    <xf numFmtId="0" fontId="24" fillId="0" borderId="0" xfId="0" applyFont="1"/>
    <xf numFmtId="0" fontId="25" fillId="0" borderId="0" xfId="0" applyFont="1"/>
    <xf numFmtId="0" fontId="4" fillId="20" borderId="10" xfId="0" applyFont="1" applyFill="1" applyBorder="1" applyAlignment="1">
      <alignment vertical="top" wrapText="1"/>
    </xf>
    <xf numFmtId="0" fontId="4" fillId="20" borderId="11" xfId="0" applyFont="1" applyFill="1" applyBorder="1" applyAlignment="1">
      <alignment vertical="top" wrapText="1"/>
    </xf>
    <xf numFmtId="0" fontId="9" fillId="2" borderId="21" xfId="0" applyFont="1" applyFill="1" applyBorder="1" applyAlignment="1">
      <alignment horizontal="left" vertical="top" wrapText="1"/>
    </xf>
    <xf numFmtId="0" fontId="4" fillId="3" borderId="18" xfId="0" applyFont="1" applyFill="1" applyBorder="1" applyAlignment="1" applyProtection="1">
      <alignment wrapText="1"/>
      <protection locked="0"/>
    </xf>
    <xf numFmtId="0" fontId="12" fillId="7" borderId="15" xfId="0" applyFont="1" applyFill="1" applyBorder="1" applyAlignment="1">
      <alignment horizontal="left" vertical="center" wrapText="1"/>
    </xf>
    <xf numFmtId="9" fontId="12" fillId="7" borderId="16" xfId="1" applyFont="1" applyFill="1" applyBorder="1" applyAlignment="1">
      <alignment horizontal="left" vertical="center" wrapText="1"/>
    </xf>
    <xf numFmtId="0" fontId="12" fillId="12" borderId="15" xfId="0" applyFont="1" applyFill="1" applyBorder="1" applyAlignment="1">
      <alignment horizontal="left" vertical="center" wrapText="1"/>
    </xf>
    <xf numFmtId="9" fontId="12" fillId="12" borderId="16" xfId="1" applyFont="1" applyFill="1" applyBorder="1" applyAlignment="1">
      <alignment horizontal="left" vertical="center" wrapText="1"/>
    </xf>
    <xf numFmtId="0" fontId="12" fillId="20" borderId="15" xfId="0" applyFont="1" applyFill="1" applyBorder="1" applyAlignment="1">
      <alignment horizontal="left" vertical="center" wrapText="1"/>
    </xf>
    <xf numFmtId="9" fontId="12" fillId="20" borderId="16" xfId="1" applyFont="1" applyFill="1" applyBorder="1" applyAlignment="1">
      <alignment horizontal="left" vertical="center" wrapText="1"/>
    </xf>
    <xf numFmtId="0" fontId="12" fillId="9" borderId="15" xfId="0" applyFont="1" applyFill="1" applyBorder="1" applyAlignment="1">
      <alignment horizontal="left" vertical="center" wrapText="1"/>
    </xf>
    <xf numFmtId="9" fontId="12" fillId="9" borderId="16" xfId="1" applyFont="1" applyFill="1" applyBorder="1" applyAlignment="1">
      <alignment horizontal="left" vertical="center" wrapText="1"/>
    </xf>
    <xf numFmtId="0" fontId="12" fillId="19" borderId="15" xfId="0" applyFont="1" applyFill="1" applyBorder="1" applyAlignment="1">
      <alignment horizontal="left" vertical="center" wrapText="1"/>
    </xf>
    <xf numFmtId="9" fontId="12" fillId="19" borderId="16" xfId="1" applyFont="1" applyFill="1" applyBorder="1" applyAlignment="1">
      <alignment horizontal="left" vertical="center" wrapText="1"/>
    </xf>
    <xf numFmtId="0" fontId="12" fillId="8" borderId="15" xfId="0" applyFont="1" applyFill="1" applyBorder="1" applyAlignment="1">
      <alignment horizontal="left" vertical="center" wrapText="1"/>
    </xf>
    <xf numFmtId="9" fontId="12" fillId="8" borderId="16" xfId="1" applyFont="1" applyFill="1" applyBorder="1" applyAlignment="1">
      <alignment horizontal="left" vertical="center" wrapText="1"/>
    </xf>
    <xf numFmtId="0" fontId="9" fillId="2" borderId="21" xfId="0" applyFont="1" applyFill="1" applyBorder="1" applyAlignment="1">
      <alignment horizontal="center" vertical="top" wrapText="1"/>
    </xf>
    <xf numFmtId="0" fontId="12" fillId="0" borderId="15" xfId="0" applyFont="1" applyBorder="1" applyAlignment="1">
      <alignment horizontal="right" vertical="center" wrapText="1" readingOrder="1"/>
    </xf>
    <xf numFmtId="0" fontId="20" fillId="0" borderId="0" xfId="0" applyFont="1" applyAlignment="1">
      <alignment vertical="top" wrapText="1"/>
    </xf>
    <xf numFmtId="0" fontId="12" fillId="0" borderId="0" xfId="0" applyFont="1" applyAlignment="1">
      <alignment wrapText="1"/>
    </xf>
    <xf numFmtId="0" fontId="12" fillId="0" borderId="0" xfId="0" applyFont="1"/>
    <xf numFmtId="0" fontId="27" fillId="0" borderId="0" xfId="0" applyFont="1"/>
    <xf numFmtId="0" fontId="0" fillId="0" borderId="0" xfId="0" applyFont="1"/>
    <xf numFmtId="0" fontId="12" fillId="0" borderId="0" xfId="0" applyFont="1" applyAlignment="1">
      <alignment vertical="top" wrapText="1"/>
    </xf>
    <xf numFmtId="0" fontId="29" fillId="0" borderId="0" xfId="0" applyFont="1" applyAlignment="1">
      <alignment vertical="top" wrapText="1"/>
    </xf>
    <xf numFmtId="0" fontId="12" fillId="0" borderId="0" xfId="0" applyFont="1" applyAlignment="1">
      <alignment horizontal="left" vertical="center" readingOrder="1"/>
    </xf>
    <xf numFmtId="0" fontId="31" fillId="0" borderId="0" xfId="0" applyFont="1"/>
    <xf numFmtId="0" fontId="4" fillId="0" borderId="0" xfId="0" applyFont="1" applyAlignment="1">
      <alignment horizontal="left" indent="3"/>
    </xf>
    <xf numFmtId="0" fontId="26" fillId="0" borderId="0" xfId="0" applyFont="1" applyAlignment="1">
      <alignment horizontal="center" vertical="top" wrapText="1"/>
    </xf>
    <xf numFmtId="0" fontId="23" fillId="0" borderId="0" xfId="0" applyFont="1" applyAlignment="1">
      <alignment horizontal="center" vertical="top" wrapText="1"/>
    </xf>
    <xf numFmtId="0" fontId="32" fillId="0" borderId="0" xfId="0" applyFont="1" applyAlignment="1">
      <alignment horizontal="center" vertical="top" wrapText="1"/>
    </xf>
    <xf numFmtId="0" fontId="8" fillId="3" borderId="17" xfId="0" applyFont="1" applyFill="1" applyBorder="1" applyAlignment="1" applyProtection="1">
      <alignment vertical="top" wrapText="1"/>
      <protection locked="0"/>
    </xf>
    <xf numFmtId="0" fontId="8" fillId="3" borderId="20" xfId="0" applyFont="1" applyFill="1" applyBorder="1" applyAlignment="1" applyProtection="1">
      <alignment vertical="top" wrapText="1"/>
      <protection locked="0"/>
    </xf>
    <xf numFmtId="0" fontId="8" fillId="3" borderId="19" xfId="0" applyFont="1" applyFill="1" applyBorder="1" applyAlignment="1" applyProtection="1">
      <alignment vertical="top" wrapText="1"/>
      <protection locked="0"/>
    </xf>
    <xf numFmtId="0" fontId="3" fillId="0" borderId="9" xfId="0" applyFont="1" applyBorder="1" applyAlignment="1">
      <alignment horizontal="left" vertical="center" wrapText="1"/>
    </xf>
    <xf numFmtId="0" fontId="26" fillId="3" borderId="4" xfId="0" applyFont="1" applyFill="1" applyBorder="1" applyAlignment="1">
      <alignment horizontal="center" vertical="top" wrapText="1"/>
    </xf>
    <xf numFmtId="0" fontId="13" fillId="3" borderId="4" xfId="0" applyFont="1" applyFill="1" applyBorder="1" applyAlignment="1">
      <alignment horizontal="center" vertical="top" wrapText="1"/>
    </xf>
    <xf numFmtId="0" fontId="8" fillId="0" borderId="0" xfId="0" applyFont="1" applyFill="1" applyAlignment="1">
      <alignment vertical="top" wrapText="1"/>
    </xf>
    <xf numFmtId="0" fontId="4" fillId="0" borderId="0" xfId="0" applyFont="1" applyFill="1" applyAlignment="1">
      <alignment vertical="top" wrapText="1"/>
    </xf>
    <xf numFmtId="0" fontId="11" fillId="0" borderId="0" xfId="0" applyFont="1" applyFill="1" applyAlignment="1">
      <alignment vertical="top" wrapText="1"/>
    </xf>
    <xf numFmtId="0" fontId="9" fillId="0" borderId="0" xfId="0" applyFont="1" applyFill="1" applyAlignment="1">
      <alignment vertical="top" wrapText="1"/>
    </xf>
    <xf numFmtId="0" fontId="7" fillId="0" borderId="0" xfId="0" applyFont="1" applyFill="1" applyAlignment="1">
      <alignment vertical="top" wrapText="1"/>
    </xf>
    <xf numFmtId="0" fontId="10" fillId="0" borderId="0" xfId="0" applyFont="1" applyFill="1" applyAlignment="1">
      <alignment vertical="top" wrapText="1"/>
    </xf>
    <xf numFmtId="0" fontId="4" fillId="13" borderId="23" xfId="0" applyFont="1" applyFill="1" applyBorder="1" applyAlignment="1">
      <alignment vertical="top" wrapText="1"/>
    </xf>
    <xf numFmtId="0" fontId="4" fillId="13" borderId="24" xfId="0" applyFont="1" applyFill="1" applyBorder="1" applyAlignment="1">
      <alignment vertical="top" wrapText="1"/>
    </xf>
    <xf numFmtId="0" fontId="4" fillId="15" borderId="24" xfId="0" applyFont="1" applyFill="1" applyBorder="1" applyAlignment="1">
      <alignment vertical="top" wrapText="1"/>
    </xf>
    <xf numFmtId="0" fontId="4" fillId="11" borderId="24" xfId="0" applyFont="1" applyFill="1" applyBorder="1" applyAlignment="1">
      <alignment vertical="top" wrapText="1"/>
    </xf>
    <xf numFmtId="0" fontId="8" fillId="0" borderId="24" xfId="0" applyFont="1" applyBorder="1" applyAlignment="1">
      <alignment vertical="top" wrapText="1"/>
    </xf>
    <xf numFmtId="0" fontId="8" fillId="0" borderId="25" xfId="0" applyFont="1" applyBorder="1" applyAlignment="1">
      <alignment vertical="top" wrapText="1"/>
    </xf>
    <xf numFmtId="0" fontId="9" fillId="2" borderId="12" xfId="0" applyFont="1" applyFill="1" applyBorder="1" applyAlignment="1">
      <alignment vertical="top" wrapText="1"/>
    </xf>
    <xf numFmtId="0" fontId="9" fillId="2" borderId="26" xfId="0" applyFont="1" applyFill="1" applyBorder="1" applyAlignment="1">
      <alignment vertical="top" wrapText="1"/>
    </xf>
    <xf numFmtId="0" fontId="9" fillId="2" borderId="28" xfId="0" applyFont="1" applyFill="1" applyBorder="1" applyAlignment="1">
      <alignment vertical="top" wrapText="1"/>
    </xf>
    <xf numFmtId="0" fontId="4" fillId="7" borderId="29" xfId="0" applyFont="1" applyFill="1" applyBorder="1" applyAlignment="1">
      <alignment vertical="top" wrapText="1"/>
    </xf>
    <xf numFmtId="0" fontId="0" fillId="3" borderId="30" xfId="0" applyFill="1" applyBorder="1" applyAlignment="1">
      <alignment horizontal="center" vertical="top" wrapText="1"/>
    </xf>
    <xf numFmtId="0" fontId="8" fillId="3" borderId="31" xfId="0" applyFont="1" applyFill="1" applyBorder="1" applyAlignment="1" applyProtection="1">
      <alignment vertical="top" wrapText="1"/>
      <protection locked="0"/>
    </xf>
    <xf numFmtId="0" fontId="6" fillId="3" borderId="30" xfId="0" applyFont="1" applyFill="1" applyBorder="1" applyAlignment="1">
      <alignment horizontal="center" vertical="top" wrapText="1"/>
    </xf>
    <xf numFmtId="0" fontId="8" fillId="0" borderId="33" xfId="0" applyFont="1" applyBorder="1" applyAlignment="1">
      <alignment vertical="top" wrapText="1"/>
    </xf>
    <xf numFmtId="0" fontId="8" fillId="0" borderId="32" xfId="0" applyFont="1" applyBorder="1" applyAlignment="1">
      <alignment vertical="top" wrapText="1"/>
    </xf>
    <xf numFmtId="0" fontId="8" fillId="0" borderId="34" xfId="0" applyFont="1" applyBorder="1" applyAlignment="1">
      <alignment vertical="top" wrapText="1"/>
    </xf>
    <xf numFmtId="0" fontId="8" fillId="3" borderId="35" xfId="0" applyFont="1" applyFill="1" applyBorder="1" applyAlignment="1" applyProtection="1">
      <alignment vertical="top" wrapText="1"/>
      <protection locked="0"/>
    </xf>
    <xf numFmtId="0" fontId="8" fillId="3" borderId="36" xfId="0" applyFont="1" applyFill="1" applyBorder="1" applyAlignment="1" applyProtection="1">
      <alignment vertical="top" wrapText="1"/>
      <protection locked="0"/>
    </xf>
    <xf numFmtId="0" fontId="26" fillId="3" borderId="37" xfId="0" applyFont="1" applyFill="1" applyBorder="1" applyAlignment="1">
      <alignment horizontal="center" vertical="top" wrapText="1"/>
    </xf>
    <xf numFmtId="0" fontId="8" fillId="3" borderId="38" xfId="0" applyFont="1" applyFill="1" applyBorder="1" applyAlignment="1" applyProtection="1">
      <alignment vertical="top" wrapText="1"/>
      <protection locked="0"/>
    </xf>
    <xf numFmtId="0" fontId="13" fillId="3" borderId="37" xfId="0" applyFont="1" applyFill="1" applyBorder="1" applyAlignment="1">
      <alignment horizontal="center" vertical="top" wrapText="1"/>
    </xf>
    <xf numFmtId="0" fontId="0" fillId="3" borderId="15" xfId="0" applyFill="1" applyBorder="1" applyAlignment="1">
      <alignment horizontal="center" vertical="top" wrapText="1"/>
    </xf>
    <xf numFmtId="0" fontId="8" fillId="3" borderId="16" xfId="0" applyFont="1" applyFill="1" applyBorder="1" applyAlignment="1" applyProtection="1">
      <alignment vertical="top" wrapText="1"/>
      <protection locked="0"/>
    </xf>
    <xf numFmtId="0" fontId="6" fillId="3" borderId="15" xfId="0" applyFont="1" applyFill="1" applyBorder="1" applyAlignment="1">
      <alignment horizontal="center" vertical="top" wrapText="1"/>
    </xf>
    <xf numFmtId="0" fontId="0" fillId="3" borderId="37" xfId="0" applyFill="1" applyBorder="1" applyAlignment="1">
      <alignment horizontal="center" vertical="top" wrapText="1"/>
    </xf>
    <xf numFmtId="0" fontId="6" fillId="3" borderId="37" xfId="0" applyFont="1" applyFill="1" applyBorder="1" applyAlignment="1">
      <alignment horizontal="center" vertical="top" wrapText="1"/>
    </xf>
    <xf numFmtId="0" fontId="4" fillId="11" borderId="23" xfId="0" applyFont="1" applyFill="1" applyBorder="1" applyAlignment="1">
      <alignment vertical="top" wrapText="1"/>
    </xf>
    <xf numFmtId="0" fontId="4" fillId="12" borderId="29" xfId="0" applyFont="1" applyFill="1" applyBorder="1" applyAlignment="1">
      <alignment vertical="top" wrapText="1"/>
    </xf>
    <xf numFmtId="0" fontId="4" fillId="12" borderId="41" xfId="0" applyFont="1" applyFill="1" applyBorder="1" applyAlignment="1">
      <alignment vertical="top" wrapText="1"/>
    </xf>
    <xf numFmtId="0" fontId="4" fillId="11" borderId="25" xfId="0" applyFont="1" applyFill="1" applyBorder="1" applyAlignment="1">
      <alignment vertical="top" wrapText="1"/>
    </xf>
    <xf numFmtId="0" fontId="4" fillId="12" borderId="40" xfId="0" applyFont="1" applyFill="1" applyBorder="1" applyAlignment="1">
      <alignment vertical="top" wrapText="1"/>
    </xf>
    <xf numFmtId="0" fontId="4" fillId="12" borderId="42" xfId="0" applyFont="1" applyFill="1" applyBorder="1" applyAlignment="1">
      <alignment vertical="top" wrapText="1"/>
    </xf>
    <xf numFmtId="0" fontId="4" fillId="16" borderId="23" xfId="0" applyFont="1" applyFill="1" applyBorder="1" applyAlignment="1">
      <alignment vertical="top" wrapText="1"/>
    </xf>
    <xf numFmtId="0" fontId="4" fillId="16" borderId="24" xfId="0" applyFont="1" applyFill="1" applyBorder="1" applyAlignment="1">
      <alignment vertical="top" wrapText="1"/>
    </xf>
    <xf numFmtId="0" fontId="8" fillId="3" borderId="14" xfId="0" applyFont="1" applyFill="1" applyBorder="1" applyAlignment="1" applyProtection="1">
      <alignment vertical="top" wrapText="1"/>
      <protection locked="0"/>
    </xf>
    <xf numFmtId="0" fontId="8" fillId="0" borderId="43" xfId="0" applyFont="1" applyBorder="1" applyAlignment="1">
      <alignment vertical="top" wrapText="1"/>
    </xf>
    <xf numFmtId="0" fontId="8" fillId="0" borderId="46" xfId="0" applyFont="1" applyBorder="1" applyAlignment="1">
      <alignment vertical="top" wrapText="1"/>
    </xf>
    <xf numFmtId="0" fontId="8" fillId="3" borderId="47" xfId="0" applyFont="1" applyFill="1" applyBorder="1" applyAlignment="1" applyProtection="1">
      <alignment vertical="top" wrapText="1"/>
      <protection locked="0"/>
    </xf>
    <xf numFmtId="0" fontId="8" fillId="0" borderId="48" xfId="0" applyFont="1" applyBorder="1" applyAlignment="1">
      <alignment vertical="top" wrapText="1"/>
    </xf>
    <xf numFmtId="0" fontId="8" fillId="3" borderId="49" xfId="0" applyFont="1" applyFill="1" applyBorder="1" applyAlignment="1" applyProtection="1">
      <alignment vertical="top" wrapText="1"/>
      <protection locked="0"/>
    </xf>
    <xf numFmtId="0" fontId="8" fillId="3" borderId="50" xfId="0" applyFont="1" applyFill="1" applyBorder="1" applyAlignment="1" applyProtection="1">
      <alignment vertical="top" wrapText="1"/>
      <protection locked="0"/>
    </xf>
    <xf numFmtId="0" fontId="8" fillId="3" borderId="22" xfId="0" applyFont="1" applyFill="1" applyBorder="1" applyAlignment="1" applyProtection="1">
      <alignment vertical="top" wrapText="1"/>
      <protection locked="0"/>
    </xf>
    <xf numFmtId="0" fontId="8" fillId="3" borderId="51" xfId="0" applyFont="1" applyFill="1" applyBorder="1" applyAlignment="1" applyProtection="1">
      <alignment vertical="top" wrapText="1"/>
      <protection locked="0"/>
    </xf>
    <xf numFmtId="0" fontId="4" fillId="3" borderId="14" xfId="0" applyFont="1" applyFill="1" applyBorder="1" applyAlignment="1" applyProtection="1">
      <alignment vertical="top" wrapText="1"/>
      <protection locked="0"/>
    </xf>
    <xf numFmtId="0" fontId="4" fillId="3" borderId="22" xfId="0" applyFont="1" applyFill="1" applyBorder="1" applyAlignment="1" applyProtection="1">
      <alignment vertical="top" wrapText="1"/>
      <protection locked="0"/>
    </xf>
    <xf numFmtId="0" fontId="4" fillId="3" borderId="44" xfId="0" applyFont="1" applyFill="1" applyBorder="1" applyAlignment="1" applyProtection="1">
      <alignment vertical="top" wrapText="1"/>
      <protection locked="0"/>
    </xf>
    <xf numFmtId="0" fontId="4" fillId="3" borderId="45" xfId="0" applyFont="1" applyFill="1" applyBorder="1" applyAlignment="1" applyProtection="1">
      <alignment vertical="top" wrapText="1"/>
      <protection locked="0"/>
    </xf>
    <xf numFmtId="0" fontId="4" fillId="3" borderId="47" xfId="0" applyFont="1" applyFill="1" applyBorder="1" applyAlignment="1" applyProtection="1">
      <alignment vertical="top" wrapText="1"/>
      <protection locked="0"/>
    </xf>
    <xf numFmtId="0" fontId="4" fillId="3" borderId="49" xfId="0" applyFont="1" applyFill="1" applyBorder="1" applyAlignment="1" applyProtection="1">
      <alignment vertical="top" wrapText="1"/>
      <protection locked="0"/>
    </xf>
    <xf numFmtId="0" fontId="4" fillId="3" borderId="50" xfId="0" applyFont="1" applyFill="1" applyBorder="1" applyAlignment="1" applyProtection="1">
      <alignment vertical="top" wrapText="1"/>
      <protection locked="0"/>
    </xf>
    <xf numFmtId="0" fontId="4" fillId="3" borderId="21" xfId="0" applyFont="1" applyFill="1" applyBorder="1" applyAlignment="1" applyProtection="1">
      <alignment vertical="top" wrapText="1"/>
      <protection locked="0"/>
    </xf>
    <xf numFmtId="0" fontId="4" fillId="15" borderId="25" xfId="0" applyFont="1" applyFill="1" applyBorder="1" applyAlignment="1">
      <alignment vertical="top" wrapText="1"/>
    </xf>
    <xf numFmtId="0" fontId="4" fillId="7" borderId="0" xfId="0" applyFont="1" applyFill="1" applyBorder="1" applyAlignment="1">
      <alignment wrapText="1"/>
    </xf>
    <xf numFmtId="0" fontId="4" fillId="3" borderId="0" xfId="0" applyFont="1" applyFill="1" applyBorder="1" applyAlignment="1" applyProtection="1">
      <alignment wrapText="1"/>
      <protection locked="0"/>
    </xf>
    <xf numFmtId="0" fontId="4" fillId="12" borderId="0" xfId="0" applyFont="1" applyFill="1" applyBorder="1" applyAlignment="1">
      <alignment wrapText="1"/>
    </xf>
    <xf numFmtId="0" fontId="8" fillId="12" borderId="0" xfId="0" applyFont="1" applyFill="1" applyBorder="1" applyAlignment="1">
      <alignment wrapText="1"/>
    </xf>
    <xf numFmtId="0" fontId="4" fillId="20" borderId="0" xfId="0" applyFont="1" applyFill="1" applyBorder="1" applyAlignment="1">
      <alignment wrapText="1"/>
    </xf>
    <xf numFmtId="0" fontId="8" fillId="20" borderId="0" xfId="0" applyFont="1" applyFill="1" applyBorder="1" applyAlignment="1">
      <alignment wrapText="1"/>
    </xf>
    <xf numFmtId="0" fontId="4" fillId="9" borderId="0" xfId="0" applyFont="1" applyFill="1" applyBorder="1" applyAlignment="1">
      <alignment wrapText="1"/>
    </xf>
    <xf numFmtId="0" fontId="4" fillId="19" borderId="0" xfId="0" applyFont="1" applyFill="1" applyBorder="1" applyAlignment="1">
      <alignment wrapText="1"/>
    </xf>
    <xf numFmtId="0" fontId="8" fillId="19" borderId="0" xfId="0" applyFont="1" applyFill="1" applyBorder="1" applyAlignment="1">
      <alignment wrapText="1"/>
    </xf>
    <xf numFmtId="0" fontId="4" fillId="8" borderId="0" xfId="0" applyFont="1" applyFill="1" applyBorder="1" applyAlignment="1">
      <alignment wrapText="1"/>
    </xf>
    <xf numFmtId="0" fontId="4" fillId="7" borderId="53" xfId="0" applyFont="1" applyFill="1" applyBorder="1" applyAlignment="1">
      <alignment wrapText="1"/>
    </xf>
    <xf numFmtId="0" fontId="12" fillId="7" borderId="52" xfId="0" applyFont="1" applyFill="1" applyBorder="1" applyAlignment="1">
      <alignment horizontal="left" vertical="center" wrapText="1"/>
    </xf>
    <xf numFmtId="9" fontId="12" fillId="7" borderId="54" xfId="1" applyFont="1" applyFill="1" applyBorder="1" applyAlignment="1">
      <alignment horizontal="left" vertical="center" wrapText="1"/>
    </xf>
    <xf numFmtId="0" fontId="4" fillId="3" borderId="55" xfId="0" applyFont="1" applyFill="1" applyBorder="1" applyAlignment="1" applyProtection="1">
      <alignment wrapText="1"/>
      <protection locked="0"/>
    </xf>
    <xf numFmtId="0" fontId="4" fillId="3" borderId="53" xfId="0" applyFont="1" applyFill="1" applyBorder="1" applyAlignment="1" applyProtection="1">
      <alignment wrapText="1"/>
      <protection locked="0"/>
    </xf>
    <xf numFmtId="0" fontId="4" fillId="4" borderId="56" xfId="0" applyFont="1" applyFill="1" applyBorder="1" applyAlignment="1" applyProtection="1">
      <alignment wrapText="1"/>
      <protection locked="0"/>
    </xf>
    <xf numFmtId="0" fontId="4" fillId="4" borderId="57" xfId="0" applyFont="1" applyFill="1" applyBorder="1" applyAlignment="1" applyProtection="1">
      <alignment wrapText="1"/>
      <protection locked="0"/>
    </xf>
    <xf numFmtId="0" fontId="4" fillId="12" borderId="58" xfId="0" applyFont="1" applyFill="1" applyBorder="1" applyAlignment="1">
      <alignment wrapText="1"/>
    </xf>
    <xf numFmtId="0" fontId="12" fillId="12" borderId="37" xfId="0" applyFont="1" applyFill="1" applyBorder="1" applyAlignment="1">
      <alignment horizontal="left" vertical="center" wrapText="1"/>
    </xf>
    <xf numFmtId="9" fontId="12" fillId="12" borderId="38" xfId="1" applyFont="1" applyFill="1" applyBorder="1" applyAlignment="1">
      <alignment horizontal="left" vertical="center" wrapText="1"/>
    </xf>
    <xf numFmtId="0" fontId="4" fillId="3" borderId="59" xfId="0" applyFont="1" applyFill="1" applyBorder="1" applyAlignment="1" applyProtection="1">
      <alignment wrapText="1"/>
      <protection locked="0"/>
    </xf>
    <xf numFmtId="0" fontId="4" fillId="3" borderId="58" xfId="0" applyFont="1" applyFill="1" applyBorder="1" applyAlignment="1" applyProtection="1">
      <alignment wrapText="1"/>
      <protection locked="0"/>
    </xf>
    <xf numFmtId="0" fontId="4" fillId="4" borderId="60" xfId="0" applyFont="1" applyFill="1" applyBorder="1" applyAlignment="1" applyProtection="1">
      <alignment wrapText="1"/>
      <protection locked="0"/>
    </xf>
    <xf numFmtId="0" fontId="4" fillId="7" borderId="58" xfId="0" applyFont="1" applyFill="1" applyBorder="1" applyAlignment="1">
      <alignment wrapText="1"/>
    </xf>
    <xf numFmtId="0" fontId="12" fillId="7" borderId="37" xfId="0" applyFont="1" applyFill="1" applyBorder="1" applyAlignment="1">
      <alignment horizontal="left" vertical="center" wrapText="1"/>
    </xf>
    <xf numFmtId="9" fontId="12" fillId="7" borderId="38" xfId="1" applyFont="1" applyFill="1" applyBorder="1" applyAlignment="1">
      <alignment horizontal="left" vertical="center" wrapText="1"/>
    </xf>
    <xf numFmtId="0" fontId="8" fillId="21" borderId="0" xfId="0" applyFont="1" applyFill="1" applyBorder="1" applyAlignment="1">
      <alignment wrapText="1"/>
    </xf>
    <xf numFmtId="0" fontId="4" fillId="12" borderId="53" xfId="0" applyFont="1" applyFill="1" applyBorder="1" applyAlignment="1">
      <alignment wrapText="1"/>
    </xf>
    <xf numFmtId="0" fontId="12" fillId="12" borderId="52" xfId="0" applyFont="1" applyFill="1" applyBorder="1" applyAlignment="1">
      <alignment horizontal="left" vertical="center" wrapText="1"/>
    </xf>
    <xf numFmtId="9" fontId="12" fillId="12" borderId="54" xfId="1" applyFont="1" applyFill="1" applyBorder="1" applyAlignment="1">
      <alignment horizontal="left" vertical="center" wrapText="1"/>
    </xf>
    <xf numFmtId="0" fontId="4" fillId="0" borderId="43" xfId="0" applyFont="1" applyBorder="1"/>
    <xf numFmtId="0" fontId="4" fillId="0" borderId="46" xfId="0" applyFont="1" applyBorder="1"/>
    <xf numFmtId="0" fontId="4" fillId="0" borderId="48" xfId="0" applyFont="1" applyBorder="1"/>
    <xf numFmtId="0" fontId="4" fillId="0" borderId="18" xfId="0" applyFont="1" applyBorder="1" applyAlignment="1">
      <alignment horizontal="right"/>
    </xf>
    <xf numFmtId="0" fontId="4" fillId="0" borderId="62" xfId="0" applyFont="1" applyBorder="1" applyAlignment="1">
      <alignment horizontal="right"/>
    </xf>
    <xf numFmtId="0" fontId="12" fillId="0" borderId="37" xfId="0" applyFont="1" applyBorder="1" applyAlignment="1">
      <alignment horizontal="right" vertical="center" wrapText="1" readingOrder="1"/>
    </xf>
    <xf numFmtId="0" fontId="4" fillId="0" borderId="59" xfId="0" applyFont="1" applyBorder="1" applyAlignment="1">
      <alignment horizontal="right"/>
    </xf>
    <xf numFmtId="0" fontId="4" fillId="0" borderId="63" xfId="0" applyFont="1" applyBorder="1" applyAlignment="1">
      <alignment horizontal="right"/>
    </xf>
    <xf numFmtId="0" fontId="4" fillId="18" borderId="65" xfId="0" applyFont="1" applyFill="1" applyBorder="1" applyAlignment="1">
      <alignment wrapText="1"/>
    </xf>
    <xf numFmtId="0" fontId="4" fillId="13" borderId="43" xfId="0" applyFont="1" applyFill="1" applyBorder="1"/>
    <xf numFmtId="0" fontId="4" fillId="13" borderId="46" xfId="0" applyFont="1" applyFill="1" applyBorder="1"/>
    <xf numFmtId="0" fontId="4" fillId="13" borderId="48" xfId="0" applyFont="1" applyFill="1" applyBorder="1"/>
    <xf numFmtId="0" fontId="4" fillId="14" borderId="46" xfId="0" applyFont="1" applyFill="1" applyBorder="1"/>
    <xf numFmtId="0" fontId="4" fillId="11" borderId="43" xfId="0" applyFont="1" applyFill="1" applyBorder="1"/>
    <xf numFmtId="0" fontId="4" fillId="11" borderId="46" xfId="0" applyFont="1" applyFill="1" applyBorder="1"/>
    <xf numFmtId="0" fontId="4" fillId="11" borderId="48" xfId="0" applyFont="1" applyFill="1" applyBorder="1"/>
    <xf numFmtId="0" fontId="4" fillId="15" borderId="24" xfId="0" applyFont="1" applyFill="1" applyBorder="1"/>
    <xf numFmtId="0" fontId="4" fillId="0" borderId="0" xfId="0" applyFont="1" applyBorder="1"/>
    <xf numFmtId="0" fontId="4" fillId="7" borderId="15" xfId="0" applyFont="1" applyFill="1" applyBorder="1" applyAlignment="1">
      <alignment wrapText="1"/>
    </xf>
    <xf numFmtId="0" fontId="4" fillId="7" borderId="52" xfId="0" applyFont="1" applyFill="1" applyBorder="1" applyAlignment="1">
      <alignment wrapText="1"/>
    </xf>
    <xf numFmtId="0" fontId="4" fillId="7" borderId="37" xfId="0" applyFont="1" applyFill="1" applyBorder="1" applyAlignment="1">
      <alignment wrapText="1"/>
    </xf>
    <xf numFmtId="0" fontId="4" fillId="4" borderId="61" xfId="0" applyFont="1" applyFill="1" applyBorder="1" applyAlignment="1" applyProtection="1">
      <alignment wrapText="1"/>
      <protection locked="0"/>
    </xf>
    <xf numFmtId="0" fontId="4" fillId="4" borderId="62" xfId="0" applyFont="1" applyFill="1" applyBorder="1" applyAlignment="1" applyProtection="1">
      <alignment wrapText="1"/>
      <protection locked="0"/>
    </xf>
    <xf numFmtId="0" fontId="4" fillId="4" borderId="63" xfId="0" applyFont="1" applyFill="1" applyBorder="1" applyAlignment="1" applyProtection="1">
      <alignment wrapText="1"/>
      <protection locked="0"/>
    </xf>
    <xf numFmtId="0" fontId="4" fillId="16" borderId="69" xfId="0" applyFont="1" applyFill="1" applyBorder="1"/>
    <xf numFmtId="0" fontId="4" fillId="0" borderId="69" xfId="0" applyFont="1" applyBorder="1" applyAlignment="1">
      <alignment wrapText="1"/>
    </xf>
    <xf numFmtId="0" fontId="4" fillId="3" borderId="66" xfId="0" applyFont="1" applyFill="1" applyBorder="1" applyAlignment="1" applyProtection="1">
      <alignment wrapText="1"/>
      <protection locked="0"/>
    </xf>
    <xf numFmtId="0" fontId="4" fillId="4" borderId="67" xfId="0" applyFont="1" applyFill="1" applyBorder="1" applyAlignment="1" applyProtection="1">
      <alignment wrapText="1"/>
      <protection locked="0"/>
    </xf>
    <xf numFmtId="0" fontId="12" fillId="18" borderId="64" xfId="0" applyFont="1" applyFill="1" applyBorder="1" applyAlignment="1">
      <alignment horizontal="left" vertical="center" wrapText="1"/>
    </xf>
    <xf numFmtId="0" fontId="4" fillId="3" borderId="54" xfId="0" applyFont="1" applyFill="1" applyBorder="1" applyAlignment="1" applyProtection="1">
      <alignment wrapText="1"/>
      <protection locked="0"/>
    </xf>
    <xf numFmtId="0" fontId="4" fillId="3" borderId="16" xfId="0" applyFont="1" applyFill="1" applyBorder="1" applyAlignment="1" applyProtection="1">
      <alignment wrapText="1"/>
      <protection locked="0"/>
    </xf>
    <xf numFmtId="0" fontId="4" fillId="3" borderId="38" xfId="0" applyFont="1" applyFill="1" applyBorder="1" applyAlignment="1" applyProtection="1">
      <alignment wrapText="1"/>
      <protection locked="0"/>
    </xf>
    <xf numFmtId="0" fontId="4" fillId="3" borderId="68" xfId="0" applyFont="1" applyFill="1" applyBorder="1" applyAlignment="1" applyProtection="1">
      <alignment wrapText="1"/>
      <protection locked="0"/>
    </xf>
    <xf numFmtId="0" fontId="4" fillId="0" borderId="69" xfId="0" applyFont="1" applyBorder="1"/>
    <xf numFmtId="9" fontId="12" fillId="18" borderId="68" xfId="1" applyFont="1" applyFill="1" applyBorder="1" applyAlignment="1">
      <alignment horizontal="left" vertical="center" wrapText="1"/>
    </xf>
    <xf numFmtId="0" fontId="33" fillId="0" borderId="0" xfId="2" applyProtection="1">
      <protection locked="0"/>
    </xf>
    <xf numFmtId="0" fontId="4" fillId="7" borderId="12" xfId="0" applyFont="1" applyFill="1" applyBorder="1" applyAlignment="1">
      <alignment vertical="top" wrapText="1"/>
    </xf>
    <xf numFmtId="0" fontId="4" fillId="3" borderId="71" xfId="0" applyFont="1" applyFill="1" applyBorder="1" applyAlignment="1" applyProtection="1">
      <alignment vertical="top" wrapText="1"/>
      <protection locked="0"/>
    </xf>
    <xf numFmtId="0" fontId="4" fillId="12" borderId="39" xfId="0" applyFont="1" applyFill="1" applyBorder="1" applyAlignment="1">
      <alignment vertical="top" wrapText="1"/>
    </xf>
    <xf numFmtId="0" fontId="4" fillId="3" borderId="51" xfId="0" applyFont="1" applyFill="1" applyBorder="1" applyAlignment="1" applyProtection="1">
      <alignment vertical="top" wrapText="1"/>
      <protection locked="0"/>
    </xf>
    <xf numFmtId="0" fontId="4" fillId="0" borderId="43" xfId="0" applyFont="1" applyBorder="1" applyAlignment="1">
      <alignment vertical="top" wrapText="1"/>
    </xf>
    <xf numFmtId="0" fontId="4" fillId="18" borderId="29" xfId="0" applyFont="1" applyFill="1" applyBorder="1" applyAlignment="1">
      <alignment vertical="top" wrapText="1"/>
    </xf>
    <xf numFmtId="0" fontId="4" fillId="0" borderId="46" xfId="0" applyFont="1" applyBorder="1" applyAlignment="1">
      <alignment vertical="top" wrapText="1"/>
    </xf>
    <xf numFmtId="0" fontId="4" fillId="0" borderId="48" xfId="0" applyFont="1" applyBorder="1" applyAlignment="1">
      <alignment vertical="top" wrapText="1"/>
    </xf>
    <xf numFmtId="0" fontId="4" fillId="16" borderId="25" xfId="0" applyFont="1" applyFill="1" applyBorder="1" applyAlignment="1">
      <alignment vertical="top" wrapText="1"/>
    </xf>
    <xf numFmtId="0" fontId="4" fillId="18" borderId="40" xfId="0" applyFont="1" applyFill="1" applyBorder="1" applyAlignment="1">
      <alignment vertical="top" wrapText="1"/>
    </xf>
    <xf numFmtId="0" fontId="0" fillId="0" borderId="24" xfId="0" applyBorder="1" applyAlignment="1">
      <alignment horizontal="right"/>
    </xf>
    <xf numFmtId="0" fontId="0" fillId="0" borderId="25" xfId="0" applyBorder="1" applyAlignment="1">
      <alignment horizontal="right"/>
    </xf>
    <xf numFmtId="9" fontId="0" fillId="0" borderId="23" xfId="0" applyNumberFormat="1" applyBorder="1" applyAlignment="1">
      <alignment horizontal="right"/>
    </xf>
    <xf numFmtId="0" fontId="4" fillId="20" borderId="12" xfId="0" applyFont="1" applyFill="1" applyBorder="1" applyAlignment="1">
      <alignment vertical="top" wrapText="1"/>
    </xf>
    <xf numFmtId="0" fontId="4" fillId="20" borderId="72" xfId="0" applyFont="1" applyFill="1" applyBorder="1" applyAlignment="1">
      <alignment vertical="top" wrapText="1"/>
    </xf>
    <xf numFmtId="0" fontId="4" fillId="21" borderId="39" xfId="0" applyFont="1" applyFill="1" applyBorder="1" applyAlignment="1">
      <alignment vertical="top" wrapText="1"/>
    </xf>
    <xf numFmtId="0" fontId="4" fillId="21" borderId="73" xfId="0" applyFont="1" applyFill="1" applyBorder="1" applyAlignment="1">
      <alignment vertical="top" wrapText="1"/>
    </xf>
    <xf numFmtId="0" fontId="4" fillId="21" borderId="20" xfId="0" applyFont="1" applyFill="1" applyBorder="1" applyAlignment="1">
      <alignment vertical="top" wrapText="1"/>
    </xf>
    <xf numFmtId="0" fontId="4" fillId="21" borderId="19" xfId="0" applyFont="1" applyFill="1" applyBorder="1" applyAlignment="1">
      <alignment vertical="top" wrapText="1"/>
    </xf>
    <xf numFmtId="0" fontId="0" fillId="3" borderId="74" xfId="0" applyFill="1" applyBorder="1" applyAlignment="1">
      <alignment horizontal="center" vertical="top" wrapText="1"/>
    </xf>
    <xf numFmtId="0" fontId="6" fillId="3" borderId="74" xfId="0" applyFont="1" applyFill="1" applyBorder="1" applyAlignment="1">
      <alignment horizontal="center" vertical="top" wrapText="1"/>
    </xf>
    <xf numFmtId="0" fontId="4" fillId="14" borderId="0" xfId="0" applyFont="1" applyFill="1" applyBorder="1" applyAlignment="1">
      <alignment vertical="top" wrapText="1"/>
    </xf>
    <xf numFmtId="0" fontId="4" fillId="14" borderId="46" xfId="0" applyFont="1" applyFill="1" applyBorder="1" applyAlignment="1">
      <alignment vertical="top" wrapText="1"/>
    </xf>
    <xf numFmtId="0" fontId="4" fillId="21" borderId="40" xfId="0" applyFont="1" applyFill="1" applyBorder="1" applyAlignment="1">
      <alignment vertical="top" wrapText="1"/>
    </xf>
    <xf numFmtId="0" fontId="4" fillId="21" borderId="42" xfId="0" applyFont="1" applyFill="1" applyBorder="1" applyAlignment="1">
      <alignment vertical="top" wrapText="1"/>
    </xf>
    <xf numFmtId="0" fontId="4" fillId="8" borderId="29" xfId="0" applyFont="1" applyFill="1" applyBorder="1" applyAlignment="1">
      <alignment vertical="top" wrapText="1"/>
    </xf>
    <xf numFmtId="0" fontId="4" fillId="8" borderId="41" xfId="0" applyFont="1" applyFill="1" applyBorder="1" applyAlignment="1">
      <alignment vertical="top" wrapText="1"/>
    </xf>
    <xf numFmtId="0" fontId="4" fillId="0" borderId="46" xfId="0" applyFont="1" applyBorder="1" applyAlignment="1">
      <alignment wrapText="1"/>
    </xf>
    <xf numFmtId="0" fontId="4" fillId="14" borderId="48" xfId="0" applyFont="1" applyFill="1" applyBorder="1"/>
    <xf numFmtId="0" fontId="8" fillId="21" borderId="58" xfId="0" applyFont="1" applyFill="1" applyBorder="1" applyAlignment="1">
      <alignment wrapText="1"/>
    </xf>
    <xf numFmtId="0" fontId="12" fillId="21" borderId="37" xfId="0" applyFont="1" applyFill="1" applyBorder="1" applyAlignment="1">
      <alignment horizontal="left" vertical="center" wrapText="1"/>
    </xf>
    <xf numFmtId="9" fontId="12" fillId="21" borderId="38" xfId="1" applyFont="1" applyFill="1" applyBorder="1" applyAlignment="1">
      <alignment horizontal="left" vertical="center" wrapText="1"/>
    </xf>
    <xf numFmtId="0" fontId="4" fillId="0" borderId="48" xfId="0" applyFont="1" applyBorder="1" applyAlignment="1">
      <alignment wrapText="1"/>
    </xf>
    <xf numFmtId="0" fontId="4" fillId="0" borderId="43" xfId="0" applyFont="1" applyBorder="1" applyAlignment="1">
      <alignment wrapText="1"/>
    </xf>
    <xf numFmtId="0" fontId="4" fillId="8" borderId="15" xfId="0" applyFont="1" applyFill="1" applyBorder="1" applyAlignment="1">
      <alignment wrapText="1"/>
    </xf>
    <xf numFmtId="0" fontId="4" fillId="19" borderId="15" xfId="0" applyFont="1" applyFill="1" applyBorder="1" applyAlignment="1">
      <alignment wrapText="1"/>
    </xf>
    <xf numFmtId="0" fontId="4" fillId="9" borderId="15" xfId="0" applyFont="1" applyFill="1" applyBorder="1" applyAlignment="1">
      <alignment wrapText="1"/>
    </xf>
    <xf numFmtId="0" fontId="4" fillId="20" borderId="15" xfId="0" applyFont="1" applyFill="1" applyBorder="1" applyAlignment="1">
      <alignment wrapText="1"/>
    </xf>
    <xf numFmtId="0" fontId="4" fillId="21" borderId="37" xfId="0" applyFont="1" applyFill="1" applyBorder="1" applyAlignment="1">
      <alignment wrapText="1"/>
    </xf>
    <xf numFmtId="0" fontId="4" fillId="18" borderId="64" xfId="0" applyFont="1" applyFill="1" applyBorder="1" applyAlignment="1">
      <alignment wrapText="1"/>
    </xf>
    <xf numFmtId="0" fontId="4" fillId="12" borderId="15" xfId="0" applyFont="1" applyFill="1" applyBorder="1" applyAlignment="1">
      <alignment wrapText="1"/>
    </xf>
    <xf numFmtId="0" fontId="4" fillId="12" borderId="52" xfId="0" applyFont="1" applyFill="1" applyBorder="1" applyAlignment="1">
      <alignment wrapText="1"/>
    </xf>
    <xf numFmtId="0" fontId="4" fillId="12" borderId="37" xfId="0" applyFont="1" applyFill="1" applyBorder="1" applyAlignment="1">
      <alignment wrapText="1"/>
    </xf>
    <xf numFmtId="0" fontId="4" fillId="0" borderId="0" xfId="0" applyFont="1" applyBorder="1" applyAlignment="1">
      <alignment wrapText="1"/>
    </xf>
    <xf numFmtId="9" fontId="12" fillId="19" borderId="0" xfId="1" applyFont="1" applyFill="1" applyBorder="1" applyAlignment="1">
      <alignment horizontal="left" vertical="center" wrapText="1"/>
    </xf>
    <xf numFmtId="0" fontId="4" fillId="15" borderId="23" xfId="0" applyFont="1" applyFill="1" applyBorder="1"/>
    <xf numFmtId="0" fontId="4" fillId="15" borderId="25" xfId="0" applyFont="1" applyFill="1" applyBorder="1"/>
    <xf numFmtId="0" fontId="4" fillId="3" borderId="15" xfId="0" applyFont="1" applyFill="1" applyBorder="1" applyAlignment="1" applyProtection="1">
      <alignment wrapText="1"/>
      <protection locked="0"/>
    </xf>
    <xf numFmtId="0" fontId="4" fillId="0" borderId="0" xfId="0" applyFont="1" applyBorder="1" applyAlignment="1">
      <alignment horizontal="right"/>
    </xf>
    <xf numFmtId="0" fontId="4" fillId="0" borderId="53" xfId="0" applyFont="1" applyBorder="1" applyAlignment="1">
      <alignment horizontal="right"/>
    </xf>
    <xf numFmtId="0" fontId="4" fillId="0" borderId="58" xfId="0" applyFont="1" applyBorder="1" applyAlignment="1">
      <alignment horizontal="right"/>
    </xf>
    <xf numFmtId="0" fontId="4" fillId="0" borderId="16" xfId="0" applyFont="1" applyBorder="1" applyAlignment="1">
      <alignment horizontal="right"/>
    </xf>
    <xf numFmtId="0" fontId="4" fillId="0" borderId="54" xfId="0" applyFont="1" applyBorder="1" applyAlignment="1">
      <alignment horizontal="right"/>
    </xf>
    <xf numFmtId="0" fontId="4" fillId="0" borderId="38" xfId="0" applyFont="1" applyBorder="1" applyAlignment="1">
      <alignment horizontal="right"/>
    </xf>
    <xf numFmtId="0" fontId="12" fillId="0" borderId="18" xfId="0" applyFont="1" applyBorder="1" applyAlignment="1">
      <alignment horizontal="right" vertical="center" wrapText="1" readingOrder="1"/>
    </xf>
    <xf numFmtId="0" fontId="12" fillId="0" borderId="59" xfId="0" applyFont="1" applyBorder="1" applyAlignment="1">
      <alignment horizontal="right" vertical="center" wrapText="1" readingOrder="1"/>
    </xf>
    <xf numFmtId="0" fontId="12" fillId="0" borderId="55" xfId="0" applyFont="1" applyBorder="1" applyAlignment="1">
      <alignment horizontal="right" vertical="center" wrapText="1" readingOrder="1"/>
    </xf>
    <xf numFmtId="0" fontId="4" fillId="21" borderId="15" xfId="0" applyFont="1" applyFill="1" applyBorder="1" applyAlignment="1">
      <alignment wrapText="1"/>
    </xf>
    <xf numFmtId="0" fontId="12" fillId="0" borderId="66" xfId="0" applyFont="1" applyBorder="1" applyAlignment="1">
      <alignment horizontal="right" vertical="center" wrapText="1" readingOrder="1"/>
    </xf>
    <xf numFmtId="0" fontId="4" fillId="0" borderId="68" xfId="0" applyFont="1" applyBorder="1" applyAlignment="1">
      <alignment horizontal="right"/>
    </xf>
    <xf numFmtId="0" fontId="4" fillId="0" borderId="65" xfId="0" applyFont="1" applyBorder="1" applyAlignment="1">
      <alignment horizontal="right"/>
    </xf>
    <xf numFmtId="9" fontId="0" fillId="0" borderId="24" xfId="1" applyFont="1" applyBorder="1" applyAlignment="1">
      <alignment horizontal="right"/>
    </xf>
    <xf numFmtId="9" fontId="0" fillId="0" borderId="70" xfId="1" applyFont="1" applyBorder="1" applyAlignment="1">
      <alignment horizontal="right"/>
    </xf>
    <xf numFmtId="9" fontId="0" fillId="0" borderId="25" xfId="1" applyFont="1" applyBorder="1" applyAlignment="1">
      <alignment horizontal="right"/>
    </xf>
    <xf numFmtId="0" fontId="4" fillId="6" borderId="75" xfId="0" applyFont="1" applyFill="1" applyBorder="1" applyAlignment="1">
      <alignment vertical="top" wrapText="1"/>
    </xf>
    <xf numFmtId="0" fontId="4" fillId="6" borderId="76" xfId="0" applyFont="1" applyFill="1" applyBorder="1" applyAlignment="1">
      <alignment vertical="top" wrapText="1"/>
    </xf>
    <xf numFmtId="0" fontId="4" fillId="6" borderId="77" xfId="0" applyFont="1" applyFill="1" applyBorder="1" applyAlignment="1">
      <alignment vertical="top" wrapText="1"/>
    </xf>
    <xf numFmtId="0" fontId="4" fillId="6" borderId="78" xfId="0" applyFont="1" applyFill="1" applyBorder="1" applyAlignment="1">
      <alignment vertical="top" wrapText="1"/>
    </xf>
    <xf numFmtId="0" fontId="4" fillId="6" borderId="79" xfId="0" applyFont="1" applyFill="1" applyBorder="1" applyAlignment="1">
      <alignment vertical="top" wrapText="1"/>
    </xf>
    <xf numFmtId="0" fontId="4" fillId="0" borderId="76" xfId="0" applyFont="1" applyBorder="1" applyAlignment="1">
      <alignment vertical="top" wrapText="1"/>
    </xf>
    <xf numFmtId="0" fontId="14" fillId="0" borderId="0" xfId="0" applyFont="1" applyAlignment="1">
      <alignment vertical="top"/>
    </xf>
    <xf numFmtId="0" fontId="15" fillId="0" borderId="0" xfId="0" applyFont="1" applyAlignment="1">
      <alignment vertical="top"/>
    </xf>
    <xf numFmtId="0" fontId="9" fillId="2" borderId="27" xfId="0" applyFont="1" applyFill="1" applyBorder="1" applyAlignment="1">
      <alignment vertical="top" wrapText="1"/>
    </xf>
    <xf numFmtId="0" fontId="0" fillId="0" borderId="12" xfId="0" applyBorder="1" applyAlignment="1">
      <alignment vertical="top" wrapText="1"/>
    </xf>
    <xf numFmtId="0" fontId="9" fillId="2" borderId="12" xfId="0" applyFont="1" applyFill="1" applyBorder="1" applyAlignment="1">
      <alignment vertical="top" wrapText="1"/>
    </xf>
    <xf numFmtId="0" fontId="5" fillId="0" borderId="0" xfId="0" applyFont="1" applyAlignment="1">
      <alignment vertical="center" wrapText="1"/>
    </xf>
    <xf numFmtId="0" fontId="0" fillId="0" borderId="0" xfId="0" applyAlignment="1">
      <alignment wrapText="1"/>
    </xf>
    <xf numFmtId="0" fontId="19" fillId="0" borderId="17" xfId="0" applyFont="1" applyBorder="1" applyAlignment="1">
      <alignment wrapText="1"/>
    </xf>
    <xf numFmtId="0" fontId="22" fillId="0" borderId="17" xfId="0" applyFont="1" applyBorder="1" applyAlignment="1">
      <alignment wrapText="1"/>
    </xf>
    <xf numFmtId="0" fontId="2" fillId="5" borderId="4" xfId="0" applyFont="1" applyFill="1" applyBorder="1" applyAlignment="1">
      <alignment horizontal="center"/>
    </xf>
    <xf numFmtId="0" fontId="2" fillId="5" borderId="17" xfId="0" applyFont="1" applyFill="1" applyBorder="1" applyAlignment="1">
      <alignment horizontal="center"/>
    </xf>
  </cellXfs>
  <cellStyles count="3">
    <cellStyle name="Lien hypertexte" xfId="2" builtinId="8"/>
    <cellStyle name="Normal" xfId="0" builtinId="0"/>
    <cellStyle name="Pourcentage" xfId="1" builtinId="5"/>
  </cellStyles>
  <dxfs count="7">
    <dxf>
      <fill>
        <patternFill>
          <bgColor theme="8" tint="0.39994506668294322"/>
        </patternFill>
      </fill>
    </dxf>
    <dxf>
      <fill>
        <patternFill>
          <bgColor theme="8" tint="0.59996337778862885"/>
        </patternFill>
      </fill>
    </dxf>
    <dxf>
      <fill>
        <patternFill>
          <bgColor theme="8" tint="0.79998168889431442"/>
        </patternFill>
      </fill>
    </dxf>
    <dxf>
      <fill>
        <patternFill>
          <bgColor theme="2" tint="-9.9948118533890809E-2"/>
        </patternFill>
      </fill>
    </dxf>
    <dxf>
      <font>
        <color theme="0"/>
      </font>
      <fill>
        <patternFill patternType="darkUp">
          <bgColor theme="6"/>
        </patternFill>
      </fill>
    </dxf>
    <dxf>
      <fill>
        <patternFill patternType="darkDown">
          <fgColor theme="2" tint="-9.9948118533890809E-2"/>
        </patternFill>
      </fill>
    </dxf>
    <dxf>
      <font>
        <color theme="1"/>
      </font>
      <fill>
        <patternFill>
          <bgColor theme="8"/>
        </patternFill>
      </fill>
    </dxf>
  </dxfs>
  <tableStyles count="0" defaultTableStyle="TableStyleMedium2" defaultPivotStyle="PivotStyleLight16"/>
  <colors>
    <mruColors>
      <color rgb="FFF3B647"/>
      <color rgb="FFF1E3D7"/>
      <color rgb="FFFFFF99"/>
      <color rgb="FFF78888"/>
      <color rgb="FFD7AFFF"/>
      <color rgb="FFCC99FF"/>
      <color rgb="FF33CCCC"/>
      <color rgb="FFFFB7B7"/>
      <color rgb="FFE2AC00"/>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36286</xdr:colOff>
      <xdr:row>29</xdr:row>
      <xdr:rowOff>63501</xdr:rowOff>
    </xdr:from>
    <xdr:to>
      <xdr:col>1</xdr:col>
      <xdr:colOff>3447144</xdr:colOff>
      <xdr:row>32</xdr:row>
      <xdr:rowOff>139790</xdr:rowOff>
    </xdr:to>
    <xdr:pic>
      <xdr:nvPicPr>
        <xdr:cNvPr id="2" name="Image 1"/>
        <xdr:cNvPicPr>
          <a:picLocks noChangeAspect="1"/>
        </xdr:cNvPicPr>
      </xdr:nvPicPr>
      <xdr:blipFill>
        <a:blip xmlns:r="http://schemas.openxmlformats.org/officeDocument/2006/relationships" r:embed="rId1"/>
        <a:stretch>
          <a:fillRect/>
        </a:stretch>
      </xdr:blipFill>
      <xdr:spPr>
        <a:xfrm>
          <a:off x="489857" y="7456715"/>
          <a:ext cx="3410858" cy="566146"/>
        </a:xfrm>
        <a:prstGeom prst="rect">
          <a:avLst/>
        </a:prstGeom>
      </xdr:spPr>
    </xdr:pic>
    <xdr:clientData/>
  </xdr:twoCellAnchor>
  <xdr:twoCellAnchor editAs="oneCell">
    <xdr:from>
      <xdr:col>3</xdr:col>
      <xdr:colOff>21497</xdr:colOff>
      <xdr:row>3</xdr:row>
      <xdr:rowOff>417285</xdr:rowOff>
    </xdr:from>
    <xdr:to>
      <xdr:col>3</xdr:col>
      <xdr:colOff>3879550</xdr:colOff>
      <xdr:row>3</xdr:row>
      <xdr:rowOff>2154417</xdr:rowOff>
    </xdr:to>
    <xdr:pic>
      <xdr:nvPicPr>
        <xdr:cNvPr id="3" name="Image 2"/>
        <xdr:cNvPicPr>
          <a:picLocks noChangeAspect="1"/>
        </xdr:cNvPicPr>
      </xdr:nvPicPr>
      <xdr:blipFill>
        <a:blip xmlns:r="http://schemas.openxmlformats.org/officeDocument/2006/relationships" r:embed="rId2"/>
        <a:stretch>
          <a:fillRect/>
        </a:stretch>
      </xdr:blipFill>
      <xdr:spPr>
        <a:xfrm>
          <a:off x="8226604" y="1138464"/>
          <a:ext cx="3858053" cy="1737132"/>
        </a:xfrm>
        <a:prstGeom prst="rect">
          <a:avLst/>
        </a:prstGeom>
      </xdr:spPr>
    </xdr:pic>
    <xdr:clientData/>
  </xdr:twoCellAnchor>
  <xdr:twoCellAnchor editAs="oneCell">
    <xdr:from>
      <xdr:col>1</xdr:col>
      <xdr:colOff>9071</xdr:colOff>
      <xdr:row>36</xdr:row>
      <xdr:rowOff>45357</xdr:rowOff>
    </xdr:from>
    <xdr:to>
      <xdr:col>1</xdr:col>
      <xdr:colOff>2086429</xdr:colOff>
      <xdr:row>43</xdr:row>
      <xdr:rowOff>28076</xdr:rowOff>
    </xdr:to>
    <xdr:pic>
      <xdr:nvPicPr>
        <xdr:cNvPr id="4" name="Image 3"/>
        <xdr:cNvPicPr>
          <a:picLocks noChangeAspect="1"/>
        </xdr:cNvPicPr>
      </xdr:nvPicPr>
      <xdr:blipFill>
        <a:blip xmlns:r="http://schemas.openxmlformats.org/officeDocument/2006/relationships" r:embed="rId3"/>
        <a:stretch>
          <a:fillRect/>
        </a:stretch>
      </xdr:blipFill>
      <xdr:spPr>
        <a:xfrm>
          <a:off x="462642" y="8454571"/>
          <a:ext cx="2077358" cy="1125719"/>
        </a:xfrm>
        <a:prstGeom prst="rect">
          <a:avLst/>
        </a:prstGeom>
      </xdr:spPr>
    </xdr:pic>
    <xdr:clientData/>
  </xdr:twoCellAnchor>
  <xdr:twoCellAnchor editAs="oneCell">
    <xdr:from>
      <xdr:col>1</xdr:col>
      <xdr:colOff>0</xdr:colOff>
      <xdr:row>48</xdr:row>
      <xdr:rowOff>90715</xdr:rowOff>
    </xdr:from>
    <xdr:to>
      <xdr:col>1</xdr:col>
      <xdr:colOff>2249715</xdr:colOff>
      <xdr:row>59</xdr:row>
      <xdr:rowOff>34042</xdr:rowOff>
    </xdr:to>
    <xdr:pic>
      <xdr:nvPicPr>
        <xdr:cNvPr id="5" name="Image 4"/>
        <xdr:cNvPicPr>
          <a:picLocks noChangeAspect="1"/>
        </xdr:cNvPicPr>
      </xdr:nvPicPr>
      <xdr:blipFill>
        <a:blip xmlns:r="http://schemas.openxmlformats.org/officeDocument/2006/relationships" r:embed="rId4"/>
        <a:stretch>
          <a:fillRect/>
        </a:stretch>
      </xdr:blipFill>
      <xdr:spPr>
        <a:xfrm>
          <a:off x="453571" y="10296072"/>
          <a:ext cx="2249715" cy="1739470"/>
        </a:xfrm>
        <a:prstGeom prst="rect">
          <a:avLst/>
        </a:prstGeom>
      </xdr:spPr>
    </xdr:pic>
    <xdr:clientData/>
  </xdr:twoCellAnchor>
  <xdr:twoCellAnchor editAs="oneCell">
    <xdr:from>
      <xdr:col>0</xdr:col>
      <xdr:colOff>435429</xdr:colOff>
      <xdr:row>46</xdr:row>
      <xdr:rowOff>63500</xdr:rowOff>
    </xdr:from>
    <xdr:to>
      <xdr:col>1</xdr:col>
      <xdr:colOff>2585358</xdr:colOff>
      <xdr:row>46</xdr:row>
      <xdr:rowOff>953690</xdr:rowOff>
    </xdr:to>
    <xdr:pic>
      <xdr:nvPicPr>
        <xdr:cNvPr id="6" name="Image 5"/>
        <xdr:cNvPicPr>
          <a:picLocks noChangeAspect="1"/>
        </xdr:cNvPicPr>
      </xdr:nvPicPr>
      <xdr:blipFill>
        <a:blip xmlns:r="http://schemas.openxmlformats.org/officeDocument/2006/relationships" r:embed="rId5"/>
        <a:stretch>
          <a:fillRect/>
        </a:stretch>
      </xdr:blipFill>
      <xdr:spPr>
        <a:xfrm>
          <a:off x="435429" y="10105571"/>
          <a:ext cx="2603500" cy="89019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lanification-territoires.ecologie.gouv.f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8"/>
  <sheetViews>
    <sheetView showGridLines="0" tabSelected="1" zoomScale="85" zoomScaleNormal="85" workbookViewId="0">
      <selection activeCell="D5" sqref="D5"/>
    </sheetView>
  </sheetViews>
  <sheetFormatPr baseColWidth="10" defaultColWidth="10.85546875" defaultRowHeight="15" x14ac:dyDescent="0.25"/>
  <cols>
    <col min="1" max="1" width="6.5703125" style="82" customWidth="1"/>
    <col min="2" max="2" width="113.7109375" style="82" customWidth="1"/>
    <col min="3" max="3" width="2.85546875" style="82" customWidth="1"/>
    <col min="4" max="4" width="62" style="82" customWidth="1"/>
    <col min="5" max="16384" width="10.85546875" style="82"/>
  </cols>
  <sheetData>
    <row r="1" spans="1:7" ht="28.5" x14ac:dyDescent="0.25">
      <c r="A1" s="4" t="s">
        <v>0</v>
      </c>
    </row>
    <row r="3" spans="1:7" s="5" customFormat="1" ht="12.75" x14ac:dyDescent="0.2">
      <c r="A3" s="59" t="s">
        <v>1</v>
      </c>
    </row>
    <row r="4" spans="1:7" s="5" customFormat="1" ht="180.6" customHeight="1" x14ac:dyDescent="0.2">
      <c r="B4" s="83" t="s">
        <v>426</v>
      </c>
      <c r="C4" s="8"/>
      <c r="D4" s="78" t="s">
        <v>404</v>
      </c>
      <c r="E4" s="8"/>
      <c r="F4" s="8"/>
      <c r="G4" s="8"/>
    </row>
    <row r="5" spans="1:7" s="5" customFormat="1" x14ac:dyDescent="0.25">
      <c r="D5" s="220" t="s">
        <v>432</v>
      </c>
    </row>
    <row r="6" spans="1:7" s="5" customFormat="1" ht="12.75" x14ac:dyDescent="0.2">
      <c r="A6" s="59" t="s">
        <v>2</v>
      </c>
    </row>
    <row r="7" spans="1:7" s="5" customFormat="1" ht="12.75" x14ac:dyDescent="0.2">
      <c r="B7" s="14" t="s">
        <v>3</v>
      </c>
    </row>
    <row r="8" spans="1:7" s="5" customFormat="1" ht="12.75" x14ac:dyDescent="0.2">
      <c r="B8" s="15" t="s">
        <v>4</v>
      </c>
    </row>
    <row r="9" spans="1:7" s="5" customFormat="1" ht="38.25" x14ac:dyDescent="0.2">
      <c r="B9" s="84" t="s">
        <v>419</v>
      </c>
    </row>
    <row r="10" spans="1:7" s="5" customFormat="1" ht="12.75" x14ac:dyDescent="0.2"/>
    <row r="11" spans="1:7" s="5" customFormat="1" ht="12.75" x14ac:dyDescent="0.2">
      <c r="B11" s="58" t="s">
        <v>5</v>
      </c>
    </row>
    <row r="12" spans="1:7" s="5" customFormat="1" ht="12.75" x14ac:dyDescent="0.2">
      <c r="B12" s="58"/>
    </row>
    <row r="13" spans="1:7" s="5" customFormat="1" ht="12.75" x14ac:dyDescent="0.2">
      <c r="B13" s="49" t="s">
        <v>6</v>
      </c>
    </row>
    <row r="14" spans="1:7" s="5" customFormat="1" ht="12.75" x14ac:dyDescent="0.2">
      <c r="B14" s="52" t="s">
        <v>7</v>
      </c>
    </row>
    <row r="15" spans="1:7" s="5" customFormat="1" ht="12.75" x14ac:dyDescent="0.2">
      <c r="B15" s="46" t="s">
        <v>8</v>
      </c>
    </row>
    <row r="16" spans="1:7" s="5" customFormat="1" ht="12.75" x14ac:dyDescent="0.2">
      <c r="B16" s="54" t="s">
        <v>9</v>
      </c>
    </row>
    <row r="17" spans="1:2" s="5" customFormat="1" ht="12.75" x14ac:dyDescent="0.2">
      <c r="B17" s="53" t="s">
        <v>10</v>
      </c>
    </row>
    <row r="18" spans="1:2" s="5" customFormat="1" ht="12.75" x14ac:dyDescent="0.2">
      <c r="B18" s="48" t="s">
        <v>11</v>
      </c>
    </row>
    <row r="19" spans="1:2" s="5" customFormat="1" ht="12.75" x14ac:dyDescent="0.2">
      <c r="B19" s="57" t="s">
        <v>12</v>
      </c>
    </row>
    <row r="20" spans="1:2" s="5" customFormat="1" ht="12.75" x14ac:dyDescent="0.2">
      <c r="B20" s="56" t="s">
        <v>13</v>
      </c>
    </row>
    <row r="21" spans="1:2" s="5" customFormat="1" ht="12.75" x14ac:dyDescent="0.2"/>
    <row r="23" spans="1:2" s="5" customFormat="1" ht="12.75" x14ac:dyDescent="0.2">
      <c r="A23" s="59" t="s">
        <v>405</v>
      </c>
    </row>
    <row r="24" spans="1:2" s="5" customFormat="1" ht="12.75" x14ac:dyDescent="0.2">
      <c r="B24" s="80" t="s">
        <v>407</v>
      </c>
    </row>
    <row r="25" spans="1:2" s="5" customFormat="1" ht="12.75" x14ac:dyDescent="0.2">
      <c r="B25" s="81" t="s">
        <v>427</v>
      </c>
    </row>
    <row r="26" spans="1:2" s="5" customFormat="1" ht="12.75" x14ac:dyDescent="0.2">
      <c r="B26" s="79"/>
    </row>
    <row r="27" spans="1:2" s="5" customFormat="1" ht="12.75" x14ac:dyDescent="0.2">
      <c r="B27" s="79"/>
    </row>
    <row r="28" spans="1:2" s="5" customFormat="1" ht="12.75" x14ac:dyDescent="0.2">
      <c r="A28" s="59" t="s">
        <v>406</v>
      </c>
      <c r="B28" s="85"/>
    </row>
    <row r="29" spans="1:2" s="5" customFormat="1" ht="12.75" x14ac:dyDescent="0.2">
      <c r="B29" s="85" t="s">
        <v>430</v>
      </c>
    </row>
    <row r="30" spans="1:2" s="5" customFormat="1" ht="12.75" x14ac:dyDescent="0.2">
      <c r="B30" s="86"/>
    </row>
    <row r="31" spans="1:2" s="5" customFormat="1" ht="12.75" x14ac:dyDescent="0.2"/>
    <row r="32" spans="1:2" s="5" customFormat="1" ht="12.75" x14ac:dyDescent="0.2"/>
    <row r="33" spans="2:2" s="5" customFormat="1" ht="12.75" x14ac:dyDescent="0.2"/>
    <row r="34" spans="2:2" s="5" customFormat="1" ht="12.75" x14ac:dyDescent="0.2">
      <c r="B34" s="5" t="s">
        <v>408</v>
      </c>
    </row>
    <row r="35" spans="2:2" s="5" customFormat="1" ht="12.75" x14ac:dyDescent="0.2">
      <c r="B35" s="5" t="s">
        <v>409</v>
      </c>
    </row>
    <row r="36" spans="2:2" s="5" customFormat="1" ht="12.75" x14ac:dyDescent="0.2">
      <c r="B36" s="87" t="s">
        <v>420</v>
      </c>
    </row>
    <row r="37" spans="2:2" s="5" customFormat="1" ht="12.75" x14ac:dyDescent="0.2"/>
    <row r="38" spans="2:2" s="5" customFormat="1" ht="12.75" x14ac:dyDescent="0.2"/>
    <row r="39" spans="2:2" s="5" customFormat="1" ht="12.75" x14ac:dyDescent="0.2"/>
    <row r="40" spans="2:2" s="5" customFormat="1" ht="12.75" x14ac:dyDescent="0.2"/>
    <row r="41" spans="2:2" s="5" customFormat="1" ht="12.75" x14ac:dyDescent="0.2"/>
    <row r="42" spans="2:2" s="5" customFormat="1" ht="12.75" x14ac:dyDescent="0.2"/>
    <row r="43" spans="2:2" s="5" customFormat="1" ht="12.75" x14ac:dyDescent="0.2"/>
    <row r="44" spans="2:2" s="5" customFormat="1" ht="12.75" x14ac:dyDescent="0.2"/>
    <row r="45" spans="2:2" s="5" customFormat="1" ht="12.75" x14ac:dyDescent="0.2">
      <c r="B45" s="87" t="s">
        <v>421</v>
      </c>
    </row>
    <row r="46" spans="2:2" s="5" customFormat="1" ht="12.75" x14ac:dyDescent="0.2">
      <c r="B46" s="87" t="s">
        <v>422</v>
      </c>
    </row>
    <row r="47" spans="2:2" s="5" customFormat="1" ht="82.5" customHeight="1" x14ac:dyDescent="0.2"/>
    <row r="48" spans="2:2" s="5" customFormat="1" ht="12.75" x14ac:dyDescent="0.2">
      <c r="B48" s="5" t="s">
        <v>423</v>
      </c>
    </row>
    <row r="49" spans="1:2" s="5" customFormat="1" ht="12.75" x14ac:dyDescent="0.2"/>
    <row r="50" spans="1:2" s="5" customFormat="1" ht="12.75" x14ac:dyDescent="0.2"/>
    <row r="51" spans="1:2" s="5" customFormat="1" ht="12.75" x14ac:dyDescent="0.2"/>
    <row r="52" spans="1:2" s="5" customFormat="1" ht="12.75" x14ac:dyDescent="0.2"/>
    <row r="53" spans="1:2" s="5" customFormat="1" ht="12.75" x14ac:dyDescent="0.2"/>
    <row r="54" spans="1:2" s="5" customFormat="1" ht="12.75" x14ac:dyDescent="0.2"/>
    <row r="55" spans="1:2" s="5" customFormat="1" ht="12.75" x14ac:dyDescent="0.2"/>
    <row r="56" spans="1:2" s="5" customFormat="1" ht="12.75" x14ac:dyDescent="0.2"/>
    <row r="57" spans="1:2" s="5" customFormat="1" ht="12.75" x14ac:dyDescent="0.2"/>
    <row r="58" spans="1:2" s="5" customFormat="1" ht="12.75" x14ac:dyDescent="0.2"/>
    <row r="59" spans="1:2" s="5" customFormat="1" ht="12.75" x14ac:dyDescent="0.2"/>
    <row r="60" spans="1:2" s="5" customFormat="1" ht="12.75" x14ac:dyDescent="0.2"/>
    <row r="61" spans="1:2" s="5" customFormat="1" ht="12.75" x14ac:dyDescent="0.2">
      <c r="B61" s="5" t="s">
        <v>433</v>
      </c>
    </row>
    <row r="62" spans="1:2" s="5" customFormat="1" ht="12.75" x14ac:dyDescent="0.2"/>
    <row r="63" spans="1:2" s="5" customFormat="1" ht="12.75" x14ac:dyDescent="0.2"/>
    <row r="64" spans="1:2" s="5" customFormat="1" ht="12.75" x14ac:dyDescent="0.2">
      <c r="A64" s="59" t="s">
        <v>418</v>
      </c>
      <c r="B64" s="85"/>
    </row>
    <row r="65" spans="2:2" s="5" customFormat="1" ht="25.5" x14ac:dyDescent="0.2">
      <c r="B65" s="8" t="s">
        <v>424</v>
      </c>
    </row>
    <row r="66" spans="2:2" s="5" customFormat="1" ht="12.75" x14ac:dyDescent="0.2"/>
    <row r="67" spans="2:2" s="5" customFormat="1" ht="12.75" x14ac:dyDescent="0.2"/>
    <row r="68" spans="2:2" s="5" customFormat="1" ht="12.75" x14ac:dyDescent="0.2"/>
    <row r="69" spans="2:2" s="5" customFormat="1" ht="12.75" x14ac:dyDescent="0.2"/>
    <row r="70" spans="2:2" s="5" customFormat="1" ht="12.75" x14ac:dyDescent="0.2"/>
    <row r="71" spans="2:2" s="5" customFormat="1" ht="12.75" x14ac:dyDescent="0.2"/>
    <row r="72" spans="2:2" s="5" customFormat="1" ht="12.75" x14ac:dyDescent="0.2"/>
    <row r="73" spans="2:2" s="5" customFormat="1" ht="12.75" x14ac:dyDescent="0.2"/>
    <row r="74" spans="2:2" s="5" customFormat="1" ht="12.75" x14ac:dyDescent="0.2"/>
    <row r="75" spans="2:2" s="5" customFormat="1" ht="12.75" x14ac:dyDescent="0.2"/>
    <row r="76" spans="2:2" s="5" customFormat="1" ht="12.75" x14ac:dyDescent="0.2"/>
    <row r="77" spans="2:2" s="5" customFormat="1" ht="12.75" x14ac:dyDescent="0.2"/>
    <row r="78" spans="2:2" s="5" customFormat="1" ht="12.75" x14ac:dyDescent="0.2"/>
  </sheetData>
  <sheetProtection algorithmName="SHA-512" hashValue="CEN5NoCE1LDD7Gp1XEgLAGC95cuh+vfQxWluzjo6eUdUX8K6A9y4nd6gHRxFHBnUx5s0+vS9W1Cv52kX2UBKyg==" saltValue="4j6w/t7V81DXHkvw3KB6dg==" spinCount="100000" sheet="1" insertHyperlinks="0" selectLockedCells="1"/>
  <hyperlinks>
    <hyperlink ref="D5" r:id="rId1" location="territoires"/>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7"/>
  <sheetViews>
    <sheetView showGridLines="0" zoomScale="70" zoomScaleNormal="70" workbookViewId="0">
      <selection activeCell="C11" sqref="C11"/>
    </sheetView>
  </sheetViews>
  <sheetFormatPr baseColWidth="10" defaultColWidth="10.85546875" defaultRowHeight="15" x14ac:dyDescent="0.25"/>
  <cols>
    <col min="2" max="2" width="24.85546875" customWidth="1"/>
    <col min="3" max="3" width="40.5703125" customWidth="1"/>
  </cols>
  <sheetData>
    <row r="1" spans="1:16" s="1" customFormat="1" ht="28.5" x14ac:dyDescent="0.25">
      <c r="A1" s="291" t="s">
        <v>14</v>
      </c>
      <c r="B1" s="292"/>
      <c r="C1" s="16" t="s">
        <v>15</v>
      </c>
      <c r="E1" s="21"/>
      <c r="G1" s="22"/>
      <c r="K1" s="29"/>
      <c r="L1" s="29"/>
      <c r="M1" s="24"/>
      <c r="N1" s="24"/>
      <c r="O1" s="24"/>
      <c r="P1" s="24"/>
    </row>
    <row r="2" spans="1:16" s="1" customFormat="1" ht="20.25" customHeight="1" x14ac:dyDescent="0.25">
      <c r="A2" s="19"/>
      <c r="B2" s="20"/>
      <c r="C2" s="16"/>
      <c r="E2" s="21"/>
      <c r="G2" s="22"/>
      <c r="K2" s="29"/>
      <c r="L2" s="29"/>
      <c r="M2" s="24"/>
      <c r="N2" s="24"/>
      <c r="O2" s="24"/>
      <c r="P2" s="24"/>
    </row>
    <row r="3" spans="1:16" x14ac:dyDescent="0.25">
      <c r="B3" s="30" t="s">
        <v>16</v>
      </c>
      <c r="C3" s="41" t="s">
        <v>17</v>
      </c>
    </row>
    <row r="5" spans="1:16" x14ac:dyDescent="0.25">
      <c r="B5" s="31" t="s">
        <v>18</v>
      </c>
      <c r="C5" s="2"/>
    </row>
    <row r="6" spans="1:16" x14ac:dyDescent="0.25">
      <c r="B6" s="31" t="s">
        <v>19</v>
      </c>
      <c r="C6" s="2"/>
    </row>
    <row r="7" spans="1:16" x14ac:dyDescent="0.25">
      <c r="B7" s="31" t="s">
        <v>20</v>
      </c>
      <c r="C7" s="2"/>
    </row>
    <row r="8" spans="1:16" x14ac:dyDescent="0.25">
      <c r="B8" s="31" t="s">
        <v>428</v>
      </c>
      <c r="C8" s="2"/>
    </row>
    <row r="11" spans="1:16" ht="34.5" customHeight="1" x14ac:dyDescent="0.25">
      <c r="B11" s="94" t="s">
        <v>425</v>
      </c>
      <c r="C11" s="2"/>
    </row>
    <row r="35" spans="1:3" x14ac:dyDescent="0.25">
      <c r="A35" s="32" t="s">
        <v>18</v>
      </c>
      <c r="B35" s="32" t="s">
        <v>21</v>
      </c>
      <c r="C35" s="32" t="s">
        <v>22</v>
      </c>
    </row>
    <row r="36" spans="1:3" x14ac:dyDescent="0.25">
      <c r="A36" s="32" t="s">
        <v>19</v>
      </c>
      <c r="B36" s="32" t="s">
        <v>23</v>
      </c>
      <c r="C36" s="32" t="s">
        <v>24</v>
      </c>
    </row>
    <row r="37" spans="1:3" x14ac:dyDescent="0.25">
      <c r="A37" s="32" t="s">
        <v>25</v>
      </c>
      <c r="B37" s="32" t="s">
        <v>26</v>
      </c>
      <c r="C37" s="32" t="s">
        <v>27</v>
      </c>
    </row>
    <row r="38" spans="1:3" x14ac:dyDescent="0.25">
      <c r="A38" s="32" t="s">
        <v>17</v>
      </c>
      <c r="B38" s="32" t="s">
        <v>28</v>
      </c>
      <c r="C38" s="32" t="s">
        <v>29</v>
      </c>
    </row>
    <row r="39" spans="1:3" x14ac:dyDescent="0.25">
      <c r="A39" s="32"/>
      <c r="B39" s="32" t="s">
        <v>30</v>
      </c>
      <c r="C39" s="32" t="s">
        <v>31</v>
      </c>
    </row>
    <row r="40" spans="1:3" x14ac:dyDescent="0.25">
      <c r="A40" s="32"/>
      <c r="B40" s="32" t="s">
        <v>32</v>
      </c>
      <c r="C40" s="32" t="s">
        <v>33</v>
      </c>
    </row>
    <row r="41" spans="1:3" x14ac:dyDescent="0.25">
      <c r="A41" s="32"/>
      <c r="B41" s="32" t="s">
        <v>34</v>
      </c>
      <c r="C41" s="32" t="s">
        <v>35</v>
      </c>
    </row>
    <row r="42" spans="1:3" x14ac:dyDescent="0.25">
      <c r="A42" s="32"/>
      <c r="B42" s="32" t="s">
        <v>36</v>
      </c>
      <c r="C42" s="32" t="s">
        <v>37</v>
      </c>
    </row>
    <row r="43" spans="1:3" x14ac:dyDescent="0.25">
      <c r="A43" s="32"/>
      <c r="B43" s="32" t="s">
        <v>38</v>
      </c>
      <c r="C43" s="32" t="s">
        <v>39</v>
      </c>
    </row>
    <row r="44" spans="1:3" x14ac:dyDescent="0.25">
      <c r="A44" s="32"/>
      <c r="B44" s="32" t="s">
        <v>40</v>
      </c>
      <c r="C44" s="32" t="s">
        <v>41</v>
      </c>
    </row>
    <row r="45" spans="1:3" x14ac:dyDescent="0.25">
      <c r="A45" s="32"/>
      <c r="B45" s="32" t="s">
        <v>42</v>
      </c>
      <c r="C45" s="32" t="s">
        <v>43</v>
      </c>
    </row>
    <row r="46" spans="1:3" x14ac:dyDescent="0.25">
      <c r="A46" s="32"/>
      <c r="B46" s="32" t="s">
        <v>44</v>
      </c>
      <c r="C46" s="32" t="s">
        <v>45</v>
      </c>
    </row>
    <row r="47" spans="1:3" x14ac:dyDescent="0.25">
      <c r="A47" s="32"/>
      <c r="B47" s="32" t="s">
        <v>46</v>
      </c>
      <c r="C47" s="32" t="s">
        <v>47</v>
      </c>
    </row>
    <row r="48" spans="1:3" x14ac:dyDescent="0.25">
      <c r="A48" s="32"/>
      <c r="B48" s="32"/>
      <c r="C48" s="32" t="s">
        <v>48</v>
      </c>
    </row>
    <row r="49" spans="1:3" x14ac:dyDescent="0.25">
      <c r="A49" s="32"/>
      <c r="B49" s="32"/>
      <c r="C49" s="32" t="s">
        <v>49</v>
      </c>
    </row>
    <row r="50" spans="1:3" x14ac:dyDescent="0.25">
      <c r="A50" s="32"/>
      <c r="B50" s="32"/>
      <c r="C50" s="32" t="s">
        <v>50</v>
      </c>
    </row>
    <row r="51" spans="1:3" x14ac:dyDescent="0.25">
      <c r="A51" s="32"/>
      <c r="B51" s="32"/>
      <c r="C51" s="32" t="s">
        <v>51</v>
      </c>
    </row>
    <row r="52" spans="1:3" x14ac:dyDescent="0.25">
      <c r="A52" s="32"/>
      <c r="B52" s="32"/>
      <c r="C52" s="32" t="s">
        <v>52</v>
      </c>
    </row>
    <row r="53" spans="1:3" x14ac:dyDescent="0.25">
      <c r="A53" s="32"/>
      <c r="B53" s="32"/>
      <c r="C53" s="32" t="s">
        <v>53</v>
      </c>
    </row>
    <row r="54" spans="1:3" x14ac:dyDescent="0.25">
      <c r="A54" s="32"/>
      <c r="B54" s="32"/>
      <c r="C54" s="32" t="s">
        <v>54</v>
      </c>
    </row>
    <row r="55" spans="1:3" x14ac:dyDescent="0.25">
      <c r="A55" s="32"/>
      <c r="B55" s="32"/>
      <c r="C55" s="32" t="s">
        <v>55</v>
      </c>
    </row>
    <row r="56" spans="1:3" x14ac:dyDescent="0.25">
      <c r="A56" s="32"/>
      <c r="B56" s="32"/>
      <c r="C56" s="32" t="s">
        <v>56</v>
      </c>
    </row>
    <row r="57" spans="1:3" x14ac:dyDescent="0.25">
      <c r="A57" s="32"/>
      <c r="B57" s="32"/>
      <c r="C57" s="32" t="s">
        <v>57</v>
      </c>
    </row>
    <row r="58" spans="1:3" x14ac:dyDescent="0.25">
      <c r="A58" s="32"/>
      <c r="B58" s="32"/>
      <c r="C58" s="32" t="s">
        <v>58</v>
      </c>
    </row>
    <row r="59" spans="1:3" x14ac:dyDescent="0.25">
      <c r="A59" s="32"/>
      <c r="B59" s="32"/>
      <c r="C59" s="32" t="s">
        <v>59</v>
      </c>
    </row>
    <row r="60" spans="1:3" x14ac:dyDescent="0.25">
      <c r="A60" s="32"/>
      <c r="B60" s="32"/>
      <c r="C60" s="32" t="s">
        <v>60</v>
      </c>
    </row>
    <row r="61" spans="1:3" x14ac:dyDescent="0.25">
      <c r="A61" s="32"/>
      <c r="B61" s="32"/>
      <c r="C61" s="32" t="s">
        <v>61</v>
      </c>
    </row>
    <row r="62" spans="1:3" x14ac:dyDescent="0.25">
      <c r="A62" s="32"/>
      <c r="B62" s="32"/>
      <c r="C62" s="32" t="s">
        <v>62</v>
      </c>
    </row>
    <row r="63" spans="1:3" x14ac:dyDescent="0.25">
      <c r="A63" s="32"/>
      <c r="B63" s="32"/>
      <c r="C63" s="32" t="s">
        <v>63</v>
      </c>
    </row>
    <row r="64" spans="1:3" x14ac:dyDescent="0.25">
      <c r="A64" s="32"/>
      <c r="B64" s="32"/>
      <c r="C64" s="32" t="s">
        <v>64</v>
      </c>
    </row>
    <row r="65" spans="1:3" x14ac:dyDescent="0.25">
      <c r="A65" s="32"/>
      <c r="B65" s="32"/>
      <c r="C65" s="32" t="s">
        <v>65</v>
      </c>
    </row>
    <row r="66" spans="1:3" x14ac:dyDescent="0.25">
      <c r="A66" s="32"/>
      <c r="B66" s="32"/>
      <c r="C66" s="32" t="s">
        <v>66</v>
      </c>
    </row>
    <row r="67" spans="1:3" x14ac:dyDescent="0.25">
      <c r="A67" s="32"/>
      <c r="B67" s="32"/>
      <c r="C67" s="32" t="s">
        <v>67</v>
      </c>
    </row>
    <row r="68" spans="1:3" x14ac:dyDescent="0.25">
      <c r="A68" s="32"/>
      <c r="B68" s="32"/>
      <c r="C68" s="32" t="s">
        <v>68</v>
      </c>
    </row>
    <row r="69" spans="1:3" x14ac:dyDescent="0.25">
      <c r="A69" s="32"/>
      <c r="B69" s="32"/>
      <c r="C69" s="32" t="s">
        <v>69</v>
      </c>
    </row>
    <row r="70" spans="1:3" x14ac:dyDescent="0.25">
      <c r="A70" s="32"/>
      <c r="B70" s="32"/>
      <c r="C70" s="32" t="s">
        <v>70</v>
      </c>
    </row>
    <row r="71" spans="1:3" x14ac:dyDescent="0.25">
      <c r="A71" s="32"/>
      <c r="B71" s="32"/>
      <c r="C71" s="32" t="s">
        <v>71</v>
      </c>
    </row>
    <row r="72" spans="1:3" x14ac:dyDescent="0.25">
      <c r="A72" s="32"/>
      <c r="B72" s="32"/>
      <c r="C72" s="32" t="s">
        <v>72</v>
      </c>
    </row>
    <row r="73" spans="1:3" x14ac:dyDescent="0.25">
      <c r="A73" s="32"/>
      <c r="B73" s="32"/>
      <c r="C73" s="32" t="s">
        <v>73</v>
      </c>
    </row>
    <row r="74" spans="1:3" x14ac:dyDescent="0.25">
      <c r="A74" s="32"/>
      <c r="B74" s="32"/>
      <c r="C74" s="32" t="s">
        <v>74</v>
      </c>
    </row>
    <row r="75" spans="1:3" x14ac:dyDescent="0.25">
      <c r="A75" s="32"/>
      <c r="B75" s="32"/>
      <c r="C75" s="32" t="s">
        <v>75</v>
      </c>
    </row>
    <row r="76" spans="1:3" x14ac:dyDescent="0.25">
      <c r="A76" s="32"/>
      <c r="B76" s="32"/>
      <c r="C76" s="32" t="s">
        <v>76</v>
      </c>
    </row>
    <row r="77" spans="1:3" x14ac:dyDescent="0.25">
      <c r="A77" s="32"/>
      <c r="B77" s="32"/>
      <c r="C77" s="32" t="s">
        <v>77</v>
      </c>
    </row>
    <row r="78" spans="1:3" x14ac:dyDescent="0.25">
      <c r="A78" s="32"/>
      <c r="B78" s="32"/>
      <c r="C78" s="32" t="s">
        <v>78</v>
      </c>
    </row>
    <row r="79" spans="1:3" x14ac:dyDescent="0.25">
      <c r="A79" s="32"/>
      <c r="B79" s="32"/>
      <c r="C79" s="32" t="s">
        <v>79</v>
      </c>
    </row>
    <row r="80" spans="1:3" x14ac:dyDescent="0.25">
      <c r="A80" s="32"/>
      <c r="B80" s="32"/>
      <c r="C80" s="32" t="s">
        <v>80</v>
      </c>
    </row>
    <row r="81" spans="1:3" x14ac:dyDescent="0.25">
      <c r="A81" s="32"/>
      <c r="B81" s="32"/>
      <c r="C81" s="32" t="s">
        <v>81</v>
      </c>
    </row>
    <row r="82" spans="1:3" x14ac:dyDescent="0.25">
      <c r="A82" s="32"/>
      <c r="B82" s="32"/>
      <c r="C82" s="32" t="s">
        <v>82</v>
      </c>
    </row>
    <row r="83" spans="1:3" x14ac:dyDescent="0.25">
      <c r="A83" s="32"/>
      <c r="B83" s="32"/>
      <c r="C83" s="32" t="s">
        <v>83</v>
      </c>
    </row>
    <row r="84" spans="1:3" x14ac:dyDescent="0.25">
      <c r="A84" s="32"/>
      <c r="B84" s="32"/>
      <c r="C84" s="32" t="s">
        <v>84</v>
      </c>
    </row>
    <row r="85" spans="1:3" x14ac:dyDescent="0.25">
      <c r="A85" s="32"/>
      <c r="B85" s="32"/>
      <c r="C85" s="32" t="s">
        <v>85</v>
      </c>
    </row>
    <row r="86" spans="1:3" x14ac:dyDescent="0.25">
      <c r="A86" s="32"/>
      <c r="B86" s="32"/>
      <c r="C86" s="32" t="s">
        <v>86</v>
      </c>
    </row>
    <row r="87" spans="1:3" x14ac:dyDescent="0.25">
      <c r="A87" s="32"/>
      <c r="B87" s="32"/>
      <c r="C87" s="32" t="s">
        <v>87</v>
      </c>
    </row>
    <row r="88" spans="1:3" x14ac:dyDescent="0.25">
      <c r="A88" s="32"/>
      <c r="B88" s="32"/>
      <c r="C88" s="32" t="s">
        <v>88</v>
      </c>
    </row>
    <row r="89" spans="1:3" x14ac:dyDescent="0.25">
      <c r="A89" s="32"/>
      <c r="B89" s="32"/>
      <c r="C89" s="32" t="s">
        <v>89</v>
      </c>
    </row>
    <row r="90" spans="1:3" x14ac:dyDescent="0.25">
      <c r="A90" s="32"/>
      <c r="B90" s="32"/>
      <c r="C90" s="32" t="s">
        <v>90</v>
      </c>
    </row>
    <row r="91" spans="1:3" x14ac:dyDescent="0.25">
      <c r="A91" s="32"/>
      <c r="B91" s="32"/>
      <c r="C91" s="32" t="s">
        <v>91</v>
      </c>
    </row>
    <row r="92" spans="1:3" x14ac:dyDescent="0.25">
      <c r="A92" s="32"/>
      <c r="B92" s="32"/>
      <c r="C92" s="32" t="s">
        <v>92</v>
      </c>
    </row>
    <row r="93" spans="1:3" x14ac:dyDescent="0.25">
      <c r="A93" s="32"/>
      <c r="B93" s="32"/>
      <c r="C93" s="32" t="s">
        <v>93</v>
      </c>
    </row>
    <row r="94" spans="1:3" x14ac:dyDescent="0.25">
      <c r="A94" s="32"/>
      <c r="B94" s="32"/>
      <c r="C94" s="32" t="s">
        <v>94</v>
      </c>
    </row>
    <row r="95" spans="1:3" x14ac:dyDescent="0.25">
      <c r="A95" s="32"/>
      <c r="B95" s="32"/>
      <c r="C95" s="32" t="s">
        <v>95</v>
      </c>
    </row>
    <row r="96" spans="1:3" x14ac:dyDescent="0.25">
      <c r="A96" s="32"/>
      <c r="B96" s="32"/>
      <c r="C96" s="32" t="s">
        <v>96</v>
      </c>
    </row>
    <row r="97" spans="1:3" x14ac:dyDescent="0.25">
      <c r="A97" s="32"/>
      <c r="B97" s="32"/>
      <c r="C97" s="32" t="s">
        <v>97</v>
      </c>
    </row>
    <row r="98" spans="1:3" x14ac:dyDescent="0.25">
      <c r="A98" s="32"/>
      <c r="B98" s="32"/>
      <c r="C98" s="32" t="s">
        <v>98</v>
      </c>
    </row>
    <row r="99" spans="1:3" x14ac:dyDescent="0.25">
      <c r="A99" s="32"/>
      <c r="B99" s="32"/>
      <c r="C99" s="32" t="s">
        <v>99</v>
      </c>
    </row>
    <row r="100" spans="1:3" x14ac:dyDescent="0.25">
      <c r="A100" s="32"/>
      <c r="B100" s="32"/>
      <c r="C100" s="32" t="s">
        <v>100</v>
      </c>
    </row>
    <row r="101" spans="1:3" x14ac:dyDescent="0.25">
      <c r="A101" s="32"/>
      <c r="B101" s="32"/>
      <c r="C101" s="32" t="s">
        <v>101</v>
      </c>
    </row>
    <row r="102" spans="1:3" x14ac:dyDescent="0.25">
      <c r="A102" s="32"/>
      <c r="B102" s="32"/>
      <c r="C102" s="32" t="s">
        <v>102</v>
      </c>
    </row>
    <row r="103" spans="1:3" x14ac:dyDescent="0.25">
      <c r="A103" s="32"/>
      <c r="B103" s="32"/>
      <c r="C103" s="32" t="s">
        <v>103</v>
      </c>
    </row>
    <row r="104" spans="1:3" x14ac:dyDescent="0.25">
      <c r="A104" s="32"/>
      <c r="B104" s="32"/>
      <c r="C104" s="32" t="s">
        <v>104</v>
      </c>
    </row>
    <row r="105" spans="1:3" x14ac:dyDescent="0.25">
      <c r="A105" s="32"/>
      <c r="B105" s="32"/>
      <c r="C105" s="32" t="s">
        <v>105</v>
      </c>
    </row>
    <row r="106" spans="1:3" x14ac:dyDescent="0.25">
      <c r="A106" s="32"/>
      <c r="B106" s="32"/>
      <c r="C106" s="32" t="s">
        <v>106</v>
      </c>
    </row>
    <row r="107" spans="1:3" x14ac:dyDescent="0.25">
      <c r="A107" s="32"/>
      <c r="B107" s="32"/>
      <c r="C107" s="32" t="s">
        <v>107</v>
      </c>
    </row>
    <row r="108" spans="1:3" x14ac:dyDescent="0.25">
      <c r="A108" s="32"/>
      <c r="B108" s="32"/>
      <c r="C108" s="32" t="s">
        <v>108</v>
      </c>
    </row>
    <row r="109" spans="1:3" x14ac:dyDescent="0.25">
      <c r="A109" s="32"/>
      <c r="B109" s="32"/>
      <c r="C109" s="32" t="s">
        <v>109</v>
      </c>
    </row>
    <row r="110" spans="1:3" x14ac:dyDescent="0.25">
      <c r="A110" s="32"/>
      <c r="B110" s="32"/>
      <c r="C110" s="32" t="s">
        <v>110</v>
      </c>
    </row>
    <row r="111" spans="1:3" x14ac:dyDescent="0.25">
      <c r="A111" s="32"/>
      <c r="B111" s="32"/>
      <c r="C111" s="32" t="s">
        <v>111</v>
      </c>
    </row>
    <row r="112" spans="1:3" x14ac:dyDescent="0.25">
      <c r="A112" s="32"/>
      <c r="B112" s="32"/>
      <c r="C112" s="32" t="s">
        <v>112</v>
      </c>
    </row>
    <row r="113" spans="1:3" x14ac:dyDescent="0.25">
      <c r="A113" s="32"/>
      <c r="B113" s="32"/>
      <c r="C113" s="32" t="s">
        <v>113</v>
      </c>
    </row>
    <row r="114" spans="1:3" x14ac:dyDescent="0.25">
      <c r="A114" s="32"/>
      <c r="B114" s="32"/>
      <c r="C114" s="32" t="s">
        <v>114</v>
      </c>
    </row>
    <row r="115" spans="1:3" x14ac:dyDescent="0.25">
      <c r="A115" s="32"/>
      <c r="B115" s="32"/>
      <c r="C115" s="32" t="s">
        <v>115</v>
      </c>
    </row>
    <row r="116" spans="1:3" x14ac:dyDescent="0.25">
      <c r="A116" s="32"/>
      <c r="B116" s="32"/>
      <c r="C116" s="32" t="s">
        <v>116</v>
      </c>
    </row>
    <row r="117" spans="1:3" x14ac:dyDescent="0.25">
      <c r="A117" s="32"/>
      <c r="B117" s="32"/>
      <c r="C117" s="32" t="s">
        <v>117</v>
      </c>
    </row>
    <row r="118" spans="1:3" x14ac:dyDescent="0.25">
      <c r="A118" s="32"/>
      <c r="B118" s="32"/>
      <c r="C118" s="32" t="s">
        <v>118</v>
      </c>
    </row>
    <row r="119" spans="1:3" x14ac:dyDescent="0.25">
      <c r="A119" s="32"/>
      <c r="B119" s="32"/>
      <c r="C119" s="32" t="s">
        <v>119</v>
      </c>
    </row>
    <row r="120" spans="1:3" x14ac:dyDescent="0.25">
      <c r="A120" s="32"/>
      <c r="B120" s="32"/>
      <c r="C120" s="32" t="s">
        <v>120</v>
      </c>
    </row>
    <row r="121" spans="1:3" x14ac:dyDescent="0.25">
      <c r="A121" s="32"/>
      <c r="B121" s="32"/>
      <c r="C121" s="32" t="s">
        <v>121</v>
      </c>
    </row>
    <row r="122" spans="1:3" x14ac:dyDescent="0.25">
      <c r="A122" s="32"/>
      <c r="B122" s="32"/>
      <c r="C122" s="32" t="s">
        <v>122</v>
      </c>
    </row>
    <row r="123" spans="1:3" x14ac:dyDescent="0.25">
      <c r="A123" s="32"/>
      <c r="B123" s="32"/>
      <c r="C123" s="32" t="s">
        <v>123</v>
      </c>
    </row>
    <row r="124" spans="1:3" x14ac:dyDescent="0.25">
      <c r="A124" s="32"/>
      <c r="B124" s="32"/>
      <c r="C124" s="32" t="s">
        <v>124</v>
      </c>
    </row>
    <row r="125" spans="1:3" x14ac:dyDescent="0.25">
      <c r="A125" s="32"/>
      <c r="B125" s="32"/>
      <c r="C125" s="32" t="s">
        <v>125</v>
      </c>
    </row>
    <row r="126" spans="1:3" x14ac:dyDescent="0.25">
      <c r="A126" s="32"/>
      <c r="B126" s="32"/>
      <c r="C126" s="32" t="s">
        <v>126</v>
      </c>
    </row>
    <row r="127" spans="1:3" x14ac:dyDescent="0.25">
      <c r="A127" s="32"/>
      <c r="B127" s="32"/>
      <c r="C127" s="32" t="s">
        <v>127</v>
      </c>
    </row>
    <row r="128" spans="1:3" x14ac:dyDescent="0.25">
      <c r="A128" s="32"/>
      <c r="B128" s="32"/>
      <c r="C128" s="32" t="s">
        <v>128</v>
      </c>
    </row>
    <row r="129" spans="1:3" x14ac:dyDescent="0.25">
      <c r="A129" s="32"/>
      <c r="B129" s="32"/>
      <c r="C129" s="32" t="s">
        <v>129</v>
      </c>
    </row>
    <row r="130" spans="1:3" x14ac:dyDescent="0.25">
      <c r="A130" s="32"/>
      <c r="B130" s="32"/>
      <c r="C130" s="32" t="s">
        <v>130</v>
      </c>
    </row>
    <row r="131" spans="1:3" x14ac:dyDescent="0.25">
      <c r="A131" s="32"/>
      <c r="B131" s="32"/>
      <c r="C131" s="32" t="s">
        <v>131</v>
      </c>
    </row>
    <row r="132" spans="1:3" x14ac:dyDescent="0.25">
      <c r="A132" s="32"/>
      <c r="B132" s="32"/>
      <c r="C132" s="32" t="s">
        <v>132</v>
      </c>
    </row>
    <row r="133" spans="1:3" x14ac:dyDescent="0.25">
      <c r="A133" s="32"/>
      <c r="B133" s="32"/>
      <c r="C133" s="32" t="s">
        <v>133</v>
      </c>
    </row>
    <row r="134" spans="1:3" x14ac:dyDescent="0.25">
      <c r="A134" s="32"/>
      <c r="B134" s="32"/>
      <c r="C134" s="32" t="s">
        <v>134</v>
      </c>
    </row>
    <row r="135" spans="1:3" x14ac:dyDescent="0.25">
      <c r="A135" s="32"/>
      <c r="B135" s="32"/>
      <c r="C135" s="32" t="s">
        <v>135</v>
      </c>
    </row>
    <row r="136" spans="1:3" x14ac:dyDescent="0.25">
      <c r="A136" s="32"/>
      <c r="B136" s="32"/>
      <c r="C136" s="32" t="s">
        <v>136</v>
      </c>
    </row>
    <row r="137" spans="1:3" x14ac:dyDescent="0.25">
      <c r="A137" s="32"/>
      <c r="B137" s="32"/>
      <c r="C137" s="32"/>
    </row>
  </sheetData>
  <sheetProtection algorithmName="SHA-512" hashValue="9VyJenRMR96fuhk2tb6qyi0I6h8sKahXCaE7yNprNFlh9mzUucvhClL6g0BtpEZExVsKAJh33OodrkNcqgCMDg==" saltValue="FM3QRAZW7dcqtjDly2hSYA==" spinCount="100000" sheet="1" selectLockedCells="1"/>
  <mergeCells count="1">
    <mergeCell ref="A1:B1"/>
  </mergeCells>
  <dataValidations count="2">
    <dataValidation type="list" allowBlank="1" showInputMessage="1" showErrorMessage="1" sqref="C5">
      <formula1>$B$35:$B$47</formula1>
    </dataValidation>
    <dataValidation type="list" showInputMessage="1" showErrorMessage="1" sqref="C6">
      <formula1>$C$35:$C$136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2"/>
  <sheetViews>
    <sheetView showGridLines="0" topLeftCell="B1" zoomScale="70" zoomScaleNormal="70" workbookViewId="0">
      <pane ySplit="3" topLeftCell="A4" activePane="bottomLeft" state="frozen"/>
      <selection pane="bottomLeft" activeCell="K16" sqref="K16"/>
    </sheetView>
  </sheetViews>
  <sheetFormatPr baseColWidth="10" defaultColWidth="10.85546875" defaultRowHeight="15" x14ac:dyDescent="0.25"/>
  <cols>
    <col min="1" max="1" width="7.85546875" style="1" hidden="1" customWidth="1"/>
    <col min="2" max="2" width="2.7109375" style="1" customWidth="1"/>
    <col min="3" max="3" width="10.85546875" style="1" bestFit="1" customWidth="1"/>
    <col min="4" max="4" width="12.7109375" style="1" customWidth="1"/>
    <col min="5" max="5" width="24.140625" style="1" customWidth="1"/>
    <col min="6" max="6" width="20.42578125" style="1" customWidth="1"/>
    <col min="7" max="7" width="57.85546875" style="1" customWidth="1"/>
    <col min="8" max="8" width="6" style="21" customWidth="1"/>
    <col min="9" max="9" width="16.42578125" style="24" customWidth="1"/>
    <col min="10" max="10" width="3.85546875" style="28" customWidth="1"/>
    <col min="11" max="11" width="15" style="24" customWidth="1"/>
    <col min="12" max="13" width="54.42578125" style="1" customWidth="1"/>
    <col min="14" max="15" width="10.85546875" style="101"/>
    <col min="16" max="19" width="10.85546875" style="97"/>
    <col min="20" max="25" width="10.85546875" style="98"/>
    <col min="26" max="26" width="10.85546875" style="98" customWidth="1"/>
    <col min="27" max="16384" width="10.85546875" style="98"/>
  </cols>
  <sheetData>
    <row r="1" spans="1:19" ht="28.5" x14ac:dyDescent="0.25">
      <c r="C1" s="19" t="s">
        <v>137</v>
      </c>
      <c r="D1" s="20"/>
      <c r="E1" s="296" t="s">
        <v>413</v>
      </c>
      <c r="F1" s="297"/>
      <c r="G1" s="297"/>
      <c r="H1" s="297"/>
      <c r="I1" s="297"/>
      <c r="J1" s="297"/>
      <c r="K1" s="297"/>
      <c r="L1" s="297"/>
    </row>
    <row r="2" spans="1:19" x14ac:dyDescent="0.25">
      <c r="I2" s="1"/>
      <c r="J2" s="22"/>
      <c r="K2" s="1"/>
    </row>
    <row r="3" spans="1:19" s="100" customFormat="1" ht="40.5" customHeight="1" thickBot="1" x14ac:dyDescent="0.3">
      <c r="A3" s="25"/>
      <c r="B3" s="25"/>
      <c r="C3" s="42" t="s">
        <v>138</v>
      </c>
      <c r="D3" s="42" t="s">
        <v>139</v>
      </c>
      <c r="E3" s="109" t="s">
        <v>140</v>
      </c>
      <c r="F3" s="109" t="s">
        <v>141</v>
      </c>
      <c r="G3" s="110" t="s">
        <v>142</v>
      </c>
      <c r="H3" s="293" t="s">
        <v>143</v>
      </c>
      <c r="I3" s="294"/>
      <c r="J3" s="295" t="s">
        <v>144</v>
      </c>
      <c r="K3" s="294"/>
      <c r="L3" s="109" t="s">
        <v>431</v>
      </c>
      <c r="M3" s="111" t="s">
        <v>145</v>
      </c>
      <c r="N3" s="102" t="s">
        <v>146</v>
      </c>
      <c r="O3" s="102" t="s">
        <v>147</v>
      </c>
      <c r="P3" s="99"/>
      <c r="Q3" s="99"/>
      <c r="R3" s="99"/>
      <c r="S3" s="99"/>
    </row>
    <row r="4" spans="1:19" ht="25.5" x14ac:dyDescent="0.25">
      <c r="A4" s="1" t="e" cm="1">
        <f t="array" aca="1" ref="A4" ca="1">_xlfn.IFS(C4="Mieux se déplacer",1,C4="Mieux se loger",2,C4="Mieux préserver",3,C4="Mieux produire",4,C4="Mieux se nourrir",5)</f>
        <v>#NAME?</v>
      </c>
      <c r="B4" s="103"/>
      <c r="C4" s="285" t="s">
        <v>148</v>
      </c>
      <c r="D4" s="112" t="s">
        <v>149</v>
      </c>
      <c r="E4" s="112" t="s">
        <v>150</v>
      </c>
      <c r="F4" s="112" t="s">
        <v>151</v>
      </c>
      <c r="G4" s="112" t="s">
        <v>152</v>
      </c>
      <c r="H4" s="113">
        <f t="shared" ref="H4:H35" si="0">IF(I4=E$188,3,IF(I4=E$189,2,IF(I4=E$190,1,0)))</f>
        <v>0</v>
      </c>
      <c r="I4" s="114"/>
      <c r="J4" s="115">
        <f t="shared" ref="J4:J35" si="1">IF(K4=F$188,5,IF(K4=F$189,4,IF(K4=F$190,3,IF(K4=F$191,2,1))))</f>
        <v>1</v>
      </c>
      <c r="K4" s="114"/>
      <c r="L4" s="148"/>
      <c r="M4" s="149"/>
      <c r="N4" s="101">
        <f>IF(OR('Recueil des actions'!I4='Recueil des actions'!$E$188,'Recueil des actions'!I4='Recueil des actions'!$E$189),1,0)</f>
        <v>0</v>
      </c>
      <c r="O4" s="101">
        <f>IF(OR('Recueil des actions'!I4='Recueil des actions'!$E$188,'Recueil des actions'!I4='Recueil des actions'!$E$189),IF('Recueil des actions'!K4='Recueil des actions'!$F$188,1,IF('Recueil des actions'!K4='Recueil des actions'!$F$189,0.5,0)),0)</f>
        <v>0</v>
      </c>
    </row>
    <row r="5" spans="1:19" ht="25.5" x14ac:dyDescent="0.25">
      <c r="A5" s="1" t="e" cm="1">
        <f t="array" aca="1" ref="A5" ca="1">_xlfn.IFS(C5="Mieux se déplacer",1,C5="Mieux se loger",2,C5="Mieux préserver",3,C5="Mieux produire",4,C5="Mieux se nourrir",5)</f>
        <v>#NAME?</v>
      </c>
      <c r="B5" s="104"/>
      <c r="C5" s="286" t="s">
        <v>148</v>
      </c>
      <c r="D5" s="43" t="s">
        <v>149</v>
      </c>
      <c r="E5" s="43" t="s">
        <v>150</v>
      </c>
      <c r="F5" s="43" t="s">
        <v>153</v>
      </c>
      <c r="G5" s="43" t="s">
        <v>154</v>
      </c>
      <c r="H5" s="26">
        <f t="shared" si="0"/>
        <v>0</v>
      </c>
      <c r="I5" s="3"/>
      <c r="J5" s="27">
        <f t="shared" si="1"/>
        <v>1</v>
      </c>
      <c r="K5" s="3"/>
      <c r="L5" s="146"/>
      <c r="M5" s="150"/>
      <c r="N5" s="101">
        <f>IF(OR('Recueil des actions'!I5='Recueil des actions'!$E$188,'Recueil des actions'!I5='Recueil des actions'!$E$189),1,0)</f>
        <v>0</v>
      </c>
      <c r="O5" s="101">
        <f>IF(OR('Recueil des actions'!I5='Recueil des actions'!$E$188,'Recueil des actions'!I5='Recueil des actions'!$E$189),IF('Recueil des actions'!K5='Recueil des actions'!$F$188,1,IF('Recueil des actions'!K5='Recueil des actions'!$F$189,0.5,0)),0)</f>
        <v>0</v>
      </c>
    </row>
    <row r="6" spans="1:19" ht="25.5" x14ac:dyDescent="0.25">
      <c r="A6" s="1" t="e" cm="1">
        <f t="array" aca="1" ref="A6" ca="1">_xlfn.IFS(C6="Mieux se déplacer",1,C6="Mieux se loger",2,C6="Mieux préserver",3,C6="Mieux produire",4,C6="Mieux se nourrir",5)</f>
        <v>#NAME?</v>
      </c>
      <c r="B6" s="104"/>
      <c r="C6" s="286" t="s">
        <v>148</v>
      </c>
      <c r="D6" s="43" t="s">
        <v>149</v>
      </c>
      <c r="E6" s="43" t="s">
        <v>150</v>
      </c>
      <c r="F6" s="43" t="s">
        <v>155</v>
      </c>
      <c r="G6" s="43" t="s">
        <v>156</v>
      </c>
      <c r="H6" s="26">
        <f t="shared" si="0"/>
        <v>0</v>
      </c>
      <c r="I6" s="3"/>
      <c r="J6" s="27">
        <f t="shared" si="1"/>
        <v>1</v>
      </c>
      <c r="K6" s="3"/>
      <c r="L6" s="146"/>
      <c r="M6" s="150"/>
      <c r="N6" s="101">
        <f>IF(OR('Recueil des actions'!I6='Recueil des actions'!$E$188,'Recueil des actions'!I6='Recueil des actions'!$E$189),1,0)</f>
        <v>0</v>
      </c>
      <c r="O6" s="101">
        <f>IF(OR('Recueil des actions'!I6='Recueil des actions'!$E$188,'Recueil des actions'!I6='Recueil des actions'!$E$189),IF('Recueil des actions'!K6='Recueil des actions'!$F$188,1,IF('Recueil des actions'!K6='Recueil des actions'!$F$189,0.5,0)),0)</f>
        <v>0</v>
      </c>
    </row>
    <row r="7" spans="1:19" ht="25.5" x14ac:dyDescent="0.25">
      <c r="A7" s="1" t="e" cm="1">
        <f t="array" aca="1" ref="A7" ca="1">_xlfn.IFS(C7="Mieux se déplacer",1,C7="Mieux se loger",2,C7="Mieux préserver",3,C7="Mieux produire",4,C7="Mieux se nourrir",5)</f>
        <v>#NAME?</v>
      </c>
      <c r="B7" s="104"/>
      <c r="C7" s="286" t="s">
        <v>148</v>
      </c>
      <c r="D7" s="43" t="s">
        <v>149</v>
      </c>
      <c r="E7" s="43" t="s">
        <v>150</v>
      </c>
      <c r="F7" s="43" t="s">
        <v>155</v>
      </c>
      <c r="G7" s="43" t="s">
        <v>157</v>
      </c>
      <c r="H7" s="26">
        <f t="shared" si="0"/>
        <v>0</v>
      </c>
      <c r="I7" s="3"/>
      <c r="J7" s="27">
        <f t="shared" si="1"/>
        <v>1</v>
      </c>
      <c r="K7" s="3"/>
      <c r="L7" s="146"/>
      <c r="M7" s="150"/>
      <c r="N7" s="101">
        <f>IF(OR('Recueil des actions'!I7='Recueil des actions'!$E$188,'Recueil des actions'!I7='Recueil des actions'!$E$189),1,0)</f>
        <v>0</v>
      </c>
      <c r="O7" s="101">
        <f>IF(OR('Recueil des actions'!I7='Recueil des actions'!$E$188,'Recueil des actions'!I7='Recueil des actions'!$E$189),IF('Recueil des actions'!K7='Recueil des actions'!$F$188,1,IF('Recueil des actions'!K7='Recueil des actions'!$F$189,0.5,0)),0)</f>
        <v>0</v>
      </c>
    </row>
    <row r="8" spans="1:19" ht="25.5" x14ac:dyDescent="0.25">
      <c r="A8" s="1" t="e" cm="1">
        <f t="array" aca="1" ref="A8" ca="1">_xlfn.IFS(C8="Mieux se déplacer",1,C8="Mieux se loger",2,C8="Mieux préserver",3,C8="Mieux produire",4,C8="Mieux se nourrir",5)</f>
        <v>#NAME?</v>
      </c>
      <c r="B8" s="104"/>
      <c r="C8" s="286" t="s">
        <v>148</v>
      </c>
      <c r="D8" s="43" t="s">
        <v>149</v>
      </c>
      <c r="E8" s="43" t="s">
        <v>150</v>
      </c>
      <c r="F8" s="43" t="s">
        <v>158</v>
      </c>
      <c r="G8" s="43" t="s">
        <v>159</v>
      </c>
      <c r="H8" s="26">
        <f t="shared" si="0"/>
        <v>0</v>
      </c>
      <c r="I8" s="3"/>
      <c r="J8" s="27">
        <f t="shared" si="1"/>
        <v>1</v>
      </c>
      <c r="K8" s="3"/>
      <c r="L8" s="146"/>
      <c r="M8" s="150"/>
      <c r="N8" s="101">
        <f>IF(OR('Recueil des actions'!I8='Recueil des actions'!$E$188,'Recueil des actions'!I8='Recueil des actions'!$E$189),1,0)</f>
        <v>0</v>
      </c>
      <c r="O8" s="101">
        <f>IF(OR('Recueil des actions'!I8='Recueil des actions'!$E$188,'Recueil des actions'!I8='Recueil des actions'!$E$189),IF('Recueil des actions'!K8='Recueil des actions'!$F$188,1,IF('Recueil des actions'!K8='Recueil des actions'!$F$189,0.5,0)),0)</f>
        <v>0</v>
      </c>
    </row>
    <row r="9" spans="1:19" ht="25.5" x14ac:dyDescent="0.25">
      <c r="A9" s="1" t="e" cm="1">
        <f t="array" aca="1" ref="A9" ca="1">_xlfn.IFS(C9="Mieux se déplacer",1,C9="Mieux se loger",2,C9="Mieux préserver",3,C9="Mieux produire",4,C9="Mieux se nourrir",5)</f>
        <v>#NAME?</v>
      </c>
      <c r="B9" s="104"/>
      <c r="C9" s="286" t="s">
        <v>148</v>
      </c>
      <c r="D9" s="43" t="s">
        <v>149</v>
      </c>
      <c r="E9" s="43" t="s">
        <v>150</v>
      </c>
      <c r="F9" s="43" t="s">
        <v>160</v>
      </c>
      <c r="G9" s="43" t="s">
        <v>161</v>
      </c>
      <c r="H9" s="26">
        <f t="shared" si="0"/>
        <v>0</v>
      </c>
      <c r="I9" s="3"/>
      <c r="J9" s="27">
        <f t="shared" si="1"/>
        <v>1</v>
      </c>
      <c r="K9" s="3"/>
      <c r="L9" s="146"/>
      <c r="M9" s="150"/>
      <c r="N9" s="101">
        <f>IF(OR('Recueil des actions'!I9='Recueil des actions'!$E$188,'Recueil des actions'!I9='Recueil des actions'!$E$189),1,0)</f>
        <v>0</v>
      </c>
      <c r="O9" s="101">
        <f>IF(OR('Recueil des actions'!I9='Recueil des actions'!$E$188,'Recueil des actions'!I9='Recueil des actions'!$E$189),IF('Recueil des actions'!K9='Recueil des actions'!$F$188,1,IF('Recueil des actions'!K9='Recueil des actions'!$F$189,0.5,0)),0)</f>
        <v>0</v>
      </c>
    </row>
    <row r="10" spans="1:19" ht="25.5" x14ac:dyDescent="0.25">
      <c r="A10" s="1" t="e" cm="1">
        <f t="array" aca="1" ref="A10" ca="1">_xlfn.IFS(C10="Mieux se déplacer",1,C10="Mieux se loger",2,C10="Mieux préserver",3,C10="Mieux produire",4,C10="Mieux se nourrir",5)</f>
        <v>#NAME?</v>
      </c>
      <c r="B10" s="104"/>
      <c r="C10" s="286" t="s">
        <v>148</v>
      </c>
      <c r="D10" s="43" t="s">
        <v>149</v>
      </c>
      <c r="E10" s="43" t="s">
        <v>162</v>
      </c>
      <c r="F10" s="43" t="s">
        <v>155</v>
      </c>
      <c r="G10" s="43" t="s">
        <v>163</v>
      </c>
      <c r="H10" s="26">
        <f t="shared" si="0"/>
        <v>0</v>
      </c>
      <c r="I10" s="3"/>
      <c r="J10" s="27">
        <f t="shared" si="1"/>
        <v>1</v>
      </c>
      <c r="K10" s="3"/>
      <c r="L10" s="146"/>
      <c r="M10" s="150"/>
      <c r="N10" s="101">
        <f>IF(OR('Recueil des actions'!I10='Recueil des actions'!$E$188,'Recueil des actions'!I10='Recueil des actions'!$E$189),1,0)</f>
        <v>0</v>
      </c>
      <c r="O10" s="101">
        <f>IF(OR('Recueil des actions'!I10='Recueil des actions'!$E$188,'Recueil des actions'!I10='Recueil des actions'!$E$189),IF('Recueil des actions'!K10='Recueil des actions'!$F$188,1,IF('Recueil des actions'!K10='Recueil des actions'!$F$189,0.5,0)),0)</f>
        <v>0</v>
      </c>
    </row>
    <row r="11" spans="1:19" ht="25.5" x14ac:dyDescent="0.25">
      <c r="A11" s="1" t="e" cm="1">
        <f t="array" aca="1" ref="A11" ca="1">_xlfn.IFS(C11="Mieux se déplacer",1,C11="Mieux se loger",2,C11="Mieux préserver",3,C11="Mieux produire",4,C11="Mieux se nourrir",5)</f>
        <v>#NAME?</v>
      </c>
      <c r="B11" s="104"/>
      <c r="C11" s="286" t="s">
        <v>148</v>
      </c>
      <c r="D11" s="43" t="s">
        <v>149</v>
      </c>
      <c r="E11" s="43" t="s">
        <v>164</v>
      </c>
      <c r="F11" s="43" t="s">
        <v>151</v>
      </c>
      <c r="G11" s="43" t="s">
        <v>165</v>
      </c>
      <c r="H11" s="26">
        <f t="shared" si="0"/>
        <v>0</v>
      </c>
      <c r="I11" s="3"/>
      <c r="J11" s="27">
        <f t="shared" si="1"/>
        <v>1</v>
      </c>
      <c r="K11" s="3"/>
      <c r="L11" s="146"/>
      <c r="M11" s="150"/>
      <c r="N11" s="101">
        <f>IF(OR('Recueil des actions'!I11='Recueil des actions'!$E$188,'Recueil des actions'!I11='Recueil des actions'!$E$189),1,0)</f>
        <v>0</v>
      </c>
      <c r="O11" s="101">
        <f>IF(OR('Recueil des actions'!I11='Recueil des actions'!$E$188,'Recueil des actions'!I11='Recueil des actions'!$E$189),IF('Recueil des actions'!K11='Recueil des actions'!$F$188,1,IF('Recueil des actions'!K11='Recueil des actions'!$F$189,0.5,0)),0)</f>
        <v>0</v>
      </c>
    </row>
    <row r="12" spans="1:19" ht="25.5" x14ac:dyDescent="0.25">
      <c r="A12" s="1" t="e" cm="1">
        <f t="array" aca="1" ref="A12" ca="1">_xlfn.IFS(C12="Mieux se déplacer",1,C12="Mieux se loger",2,C12="Mieux préserver",3,C12="Mieux produire",4,C12="Mieux se nourrir",5)</f>
        <v>#NAME?</v>
      </c>
      <c r="B12" s="104"/>
      <c r="C12" s="286" t="s">
        <v>148</v>
      </c>
      <c r="D12" s="43" t="s">
        <v>149</v>
      </c>
      <c r="E12" s="43" t="s">
        <v>166</v>
      </c>
      <c r="F12" s="43" t="s">
        <v>151</v>
      </c>
      <c r="G12" s="43" t="s">
        <v>167</v>
      </c>
      <c r="H12" s="26">
        <f t="shared" si="0"/>
        <v>0</v>
      </c>
      <c r="I12" s="3"/>
      <c r="J12" s="27">
        <f t="shared" si="1"/>
        <v>1</v>
      </c>
      <c r="K12" s="3"/>
      <c r="L12" s="146"/>
      <c r="M12" s="150"/>
      <c r="N12" s="101">
        <f>IF(OR('Recueil des actions'!I12='Recueil des actions'!$E$188,'Recueil des actions'!I12='Recueil des actions'!$E$189),1,0)</f>
        <v>0</v>
      </c>
      <c r="O12" s="101">
        <f>IF(OR('Recueil des actions'!I12='Recueil des actions'!$E$188,'Recueil des actions'!I12='Recueil des actions'!$E$189),IF('Recueil des actions'!K12='Recueil des actions'!$F$188,1,IF('Recueil des actions'!K12='Recueil des actions'!$F$189,0.5,0)),0)</f>
        <v>0</v>
      </c>
    </row>
    <row r="13" spans="1:19" ht="38.25" x14ac:dyDescent="0.25">
      <c r="A13" s="1" t="e" cm="1">
        <f t="array" aca="1" ref="A13" ca="1">_xlfn.IFS(C13="Mieux se déplacer",1,C13="Mieux se loger",2,C13="Mieux préserver",3,C13="Mieux produire",4,C13="Mieux se nourrir",5)</f>
        <v>#NAME?</v>
      </c>
      <c r="B13" s="104"/>
      <c r="C13" s="286" t="s">
        <v>148</v>
      </c>
      <c r="D13" s="43" t="s">
        <v>149</v>
      </c>
      <c r="E13" s="43" t="s">
        <v>166</v>
      </c>
      <c r="F13" s="43" t="s">
        <v>153</v>
      </c>
      <c r="G13" s="43" t="s">
        <v>168</v>
      </c>
      <c r="H13" s="26">
        <f t="shared" si="0"/>
        <v>0</v>
      </c>
      <c r="I13" s="3"/>
      <c r="J13" s="27">
        <f t="shared" si="1"/>
        <v>1</v>
      </c>
      <c r="K13" s="3"/>
      <c r="L13" s="146"/>
      <c r="M13" s="150"/>
      <c r="N13" s="101">
        <f>IF(OR('Recueil des actions'!I13='Recueil des actions'!$E$188,'Recueil des actions'!I13='Recueil des actions'!$E$189),1,0)</f>
        <v>0</v>
      </c>
      <c r="O13" s="101">
        <f>IF(OR('Recueil des actions'!I13='Recueil des actions'!$E$188,'Recueil des actions'!I13='Recueil des actions'!$E$189),IF('Recueil des actions'!K13='Recueil des actions'!$F$188,1,IF('Recueil des actions'!K13='Recueil des actions'!$F$189,0.5,0)),0)</f>
        <v>0</v>
      </c>
    </row>
    <row r="14" spans="1:19" ht="25.5" x14ac:dyDescent="0.25">
      <c r="A14" s="1" t="e" cm="1">
        <f t="array" aca="1" ref="A14" ca="1">_xlfn.IFS(C14="Mieux se déplacer",1,C14="Mieux se loger",2,C14="Mieux préserver",3,C14="Mieux produire",4,C14="Mieux se nourrir",5)</f>
        <v>#NAME?</v>
      </c>
      <c r="B14" s="104"/>
      <c r="C14" s="286" t="s">
        <v>148</v>
      </c>
      <c r="D14" s="43" t="s">
        <v>149</v>
      </c>
      <c r="E14" s="43" t="s">
        <v>166</v>
      </c>
      <c r="F14" s="43" t="s">
        <v>158</v>
      </c>
      <c r="G14" s="43" t="s">
        <v>169</v>
      </c>
      <c r="H14" s="26">
        <f t="shared" si="0"/>
        <v>0</v>
      </c>
      <c r="I14" s="3"/>
      <c r="J14" s="27">
        <f t="shared" si="1"/>
        <v>1</v>
      </c>
      <c r="K14" s="3"/>
      <c r="L14" s="146"/>
      <c r="M14" s="150"/>
      <c r="N14" s="101">
        <f>IF(OR('Recueil des actions'!I14='Recueil des actions'!$E$188,'Recueil des actions'!I14='Recueil des actions'!$E$189),1,0)</f>
        <v>0</v>
      </c>
      <c r="O14" s="101">
        <f>IF(OR('Recueil des actions'!I14='Recueil des actions'!$E$188,'Recueil des actions'!I14='Recueil des actions'!$E$189),IF('Recueil des actions'!K14='Recueil des actions'!$F$188,1,IF('Recueil des actions'!K14='Recueil des actions'!$F$189,0.5,0)),0)</f>
        <v>0</v>
      </c>
    </row>
    <row r="15" spans="1:19" ht="25.5" x14ac:dyDescent="0.25">
      <c r="A15" s="1" t="e" cm="1">
        <f t="array" aca="1" ref="A15" ca="1">_xlfn.IFS(C15="Mieux se déplacer",1,C15="Mieux se loger",2,C15="Mieux préserver",3,C15="Mieux produire",4,C15="Mieux se nourrir",5)</f>
        <v>#NAME?</v>
      </c>
      <c r="B15" s="104"/>
      <c r="C15" s="286" t="s">
        <v>148</v>
      </c>
      <c r="D15" s="43" t="s">
        <v>149</v>
      </c>
      <c r="E15" s="43" t="s">
        <v>166</v>
      </c>
      <c r="F15" s="43" t="s">
        <v>160</v>
      </c>
      <c r="G15" s="43" t="s">
        <v>170</v>
      </c>
      <c r="H15" s="26">
        <f t="shared" si="0"/>
        <v>0</v>
      </c>
      <c r="I15" s="3"/>
      <c r="J15" s="27">
        <f t="shared" si="1"/>
        <v>1</v>
      </c>
      <c r="K15" s="3"/>
      <c r="L15" s="146"/>
      <c r="M15" s="150"/>
      <c r="N15" s="101">
        <f>IF(OR('Recueil des actions'!I15='Recueil des actions'!$E$188,'Recueil des actions'!I15='Recueil des actions'!$E$189),1,0)</f>
        <v>0</v>
      </c>
      <c r="O15" s="101">
        <f>IF(OR('Recueil des actions'!I15='Recueil des actions'!$E$188,'Recueil des actions'!I15='Recueil des actions'!$E$189),IF('Recueil des actions'!K15='Recueil des actions'!$F$188,1,IF('Recueil des actions'!K15='Recueil des actions'!$F$189,0.5,0)),0)</f>
        <v>0</v>
      </c>
    </row>
    <row r="16" spans="1:19" ht="25.5" x14ac:dyDescent="0.25">
      <c r="A16" s="1" t="e" cm="1">
        <f t="array" aca="1" ref="A16" ca="1">_xlfn.IFS(C16="Mieux se déplacer",1,C16="Mieux se loger",2,C16="Mieux préserver",3,C16="Mieux produire",4,C16="Mieux se nourrir",5)</f>
        <v>#NAME?</v>
      </c>
      <c r="B16" s="104"/>
      <c r="C16" s="286" t="s">
        <v>148</v>
      </c>
      <c r="D16" s="43" t="s">
        <v>149</v>
      </c>
      <c r="E16" s="43" t="s">
        <v>171</v>
      </c>
      <c r="F16" s="43" t="s">
        <v>153</v>
      </c>
      <c r="G16" s="43" t="s">
        <v>172</v>
      </c>
      <c r="H16" s="26">
        <f t="shared" si="0"/>
        <v>0</v>
      </c>
      <c r="I16" s="3"/>
      <c r="J16" s="27">
        <f t="shared" si="1"/>
        <v>1</v>
      </c>
      <c r="K16" s="3"/>
      <c r="L16" s="146"/>
      <c r="M16" s="150"/>
      <c r="N16" s="101">
        <f>IF(OR('Recueil des actions'!I16='Recueil des actions'!$E$188,'Recueil des actions'!I16='Recueil des actions'!$E$189),1,0)</f>
        <v>0</v>
      </c>
      <c r="O16" s="101">
        <f>IF(OR('Recueil des actions'!I16='Recueil des actions'!$E$188,'Recueil des actions'!I16='Recueil des actions'!$E$189),IF('Recueil des actions'!K16='Recueil des actions'!$F$188,1,IF('Recueil des actions'!K16='Recueil des actions'!$F$189,0.5,0)),0)</f>
        <v>0</v>
      </c>
    </row>
    <row r="17" spans="1:15" ht="25.5" x14ac:dyDescent="0.25">
      <c r="A17" s="1" t="e" cm="1">
        <f t="array" aca="1" ref="A17" ca="1">_xlfn.IFS(C17="Mieux se déplacer",1,C17="Mieux se loger",2,C17="Mieux préserver",3,C17="Mieux produire",4,C17="Mieux se nourrir",5)</f>
        <v>#NAME?</v>
      </c>
      <c r="B17" s="104"/>
      <c r="C17" s="286" t="s">
        <v>148</v>
      </c>
      <c r="D17" s="43" t="s">
        <v>149</v>
      </c>
      <c r="E17" s="43" t="s">
        <v>171</v>
      </c>
      <c r="F17" s="43" t="s">
        <v>153</v>
      </c>
      <c r="G17" s="43" t="s">
        <v>173</v>
      </c>
      <c r="H17" s="26">
        <f t="shared" si="0"/>
        <v>0</v>
      </c>
      <c r="I17" s="3"/>
      <c r="J17" s="27">
        <f t="shared" si="1"/>
        <v>1</v>
      </c>
      <c r="K17" s="3"/>
      <c r="L17" s="146"/>
      <c r="M17" s="150"/>
      <c r="N17" s="101">
        <f>IF(OR('Recueil des actions'!I17='Recueil des actions'!$E$188,'Recueil des actions'!I17='Recueil des actions'!$E$189),1,0)</f>
        <v>0</v>
      </c>
      <c r="O17" s="101">
        <f>IF(OR('Recueil des actions'!I17='Recueil des actions'!$E$188,'Recueil des actions'!I17='Recueil des actions'!$E$189),IF('Recueil des actions'!K17='Recueil des actions'!$F$188,1,IF('Recueil des actions'!K17='Recueil des actions'!$F$189,0.5,0)),0)</f>
        <v>0</v>
      </c>
    </row>
    <row r="18" spans="1:15" ht="25.5" x14ac:dyDescent="0.25">
      <c r="A18" s="1" t="e" cm="1">
        <f t="array" aca="1" ref="A18" ca="1">_xlfn.IFS(C18="Mieux se déplacer",1,C18="Mieux se loger",2,C18="Mieux préserver",3,C18="Mieux produire",4,C18="Mieux se nourrir",5)</f>
        <v>#NAME?</v>
      </c>
      <c r="B18" s="104"/>
      <c r="C18" s="286" t="s">
        <v>148</v>
      </c>
      <c r="D18" s="43" t="s">
        <v>149</v>
      </c>
      <c r="E18" s="43" t="s">
        <v>171</v>
      </c>
      <c r="F18" s="43" t="s">
        <v>158</v>
      </c>
      <c r="G18" s="43" t="s">
        <v>174</v>
      </c>
      <c r="H18" s="26">
        <f t="shared" si="0"/>
        <v>0</v>
      </c>
      <c r="I18" s="3"/>
      <c r="J18" s="27">
        <f t="shared" si="1"/>
        <v>1</v>
      </c>
      <c r="K18" s="3"/>
      <c r="L18" s="146"/>
      <c r="M18" s="150"/>
      <c r="N18" s="101">
        <f>IF(OR('Recueil des actions'!I18='Recueil des actions'!$E$188,'Recueil des actions'!I18='Recueil des actions'!$E$189),1,0)</f>
        <v>0</v>
      </c>
      <c r="O18" s="101">
        <f>IF(OR('Recueil des actions'!I18='Recueil des actions'!$E$188,'Recueil des actions'!I18='Recueil des actions'!$E$189),IF('Recueil des actions'!K18='Recueil des actions'!$F$188,1,IF('Recueil des actions'!K18='Recueil des actions'!$F$189,0.5,0)),0)</f>
        <v>0</v>
      </c>
    </row>
    <row r="19" spans="1:15" ht="25.5" x14ac:dyDescent="0.25">
      <c r="A19" s="1" t="e" cm="1">
        <f t="array" aca="1" ref="A19" ca="1">_xlfn.IFS(C19="Mieux se déplacer",1,C19="Mieux se loger",2,C19="Mieux préserver",3,C19="Mieux produire",4,C19="Mieux se nourrir",5)</f>
        <v>#NAME?</v>
      </c>
      <c r="B19" s="104"/>
      <c r="C19" s="286" t="s">
        <v>148</v>
      </c>
      <c r="D19" s="43" t="s">
        <v>149</v>
      </c>
      <c r="E19" s="43" t="s">
        <v>171</v>
      </c>
      <c r="F19" s="43" t="s">
        <v>158</v>
      </c>
      <c r="G19" s="43" t="s">
        <v>175</v>
      </c>
      <c r="H19" s="26">
        <f t="shared" si="0"/>
        <v>0</v>
      </c>
      <c r="I19" s="3"/>
      <c r="J19" s="27">
        <f t="shared" si="1"/>
        <v>1</v>
      </c>
      <c r="K19" s="3"/>
      <c r="L19" s="146"/>
      <c r="M19" s="150"/>
      <c r="N19" s="101">
        <f>IF(OR('Recueil des actions'!I19='Recueil des actions'!$E$188,'Recueil des actions'!I19='Recueil des actions'!$E$189),1,0)</f>
        <v>0</v>
      </c>
      <c r="O19" s="101">
        <f>IF(OR('Recueil des actions'!I19='Recueil des actions'!$E$188,'Recueil des actions'!I19='Recueil des actions'!$E$189),IF('Recueil des actions'!K19='Recueil des actions'!$F$188,1,IF('Recueil des actions'!K19='Recueil des actions'!$F$189,0.5,0)),0)</f>
        <v>0</v>
      </c>
    </row>
    <row r="20" spans="1:15" ht="25.5" x14ac:dyDescent="0.25">
      <c r="A20" s="1" t="e" cm="1">
        <f t="array" aca="1" ref="A20" ca="1">_xlfn.IFS(C20="Mieux se déplacer",1,C20="Mieux se loger",2,C20="Mieux préserver",3,C20="Mieux produire",4,C20="Mieux se nourrir",5)</f>
        <v>#NAME?</v>
      </c>
      <c r="B20" s="104"/>
      <c r="C20" s="286" t="s">
        <v>148</v>
      </c>
      <c r="D20" s="43" t="s">
        <v>149</v>
      </c>
      <c r="E20" s="43" t="s">
        <v>171</v>
      </c>
      <c r="F20" s="43" t="s">
        <v>160</v>
      </c>
      <c r="G20" s="43" t="s">
        <v>176</v>
      </c>
      <c r="H20" s="26">
        <f t="shared" si="0"/>
        <v>0</v>
      </c>
      <c r="I20" s="3"/>
      <c r="J20" s="27">
        <f t="shared" si="1"/>
        <v>1</v>
      </c>
      <c r="K20" s="3"/>
      <c r="L20" s="146"/>
      <c r="M20" s="150"/>
      <c r="N20" s="101">
        <f>IF(OR('Recueil des actions'!I20='Recueil des actions'!$E$188,'Recueil des actions'!I20='Recueil des actions'!$E$189),1,0)</f>
        <v>0</v>
      </c>
      <c r="O20" s="101">
        <f>IF(OR('Recueil des actions'!I20='Recueil des actions'!$E$188,'Recueil des actions'!I20='Recueil des actions'!$E$189),IF('Recueil des actions'!K20='Recueil des actions'!$F$188,1,IF('Recueil des actions'!K20='Recueil des actions'!$F$189,0.5,0)),0)</f>
        <v>0</v>
      </c>
    </row>
    <row r="21" spans="1:15" ht="25.5" x14ac:dyDescent="0.25">
      <c r="A21" s="1" t="e" cm="1">
        <f t="array" aca="1" ref="A21" ca="1">_xlfn.IFS(C21="Mieux se déplacer",1,C21="Mieux se loger",2,C21="Mieux préserver",3,C21="Mieux produire",4,C21="Mieux se nourrir",5)</f>
        <v>#NAME?</v>
      </c>
      <c r="B21" s="104"/>
      <c r="C21" s="286" t="s">
        <v>148</v>
      </c>
      <c r="D21" s="43" t="s">
        <v>149</v>
      </c>
      <c r="E21" s="43" t="s">
        <v>177</v>
      </c>
      <c r="F21" s="43" t="s">
        <v>151</v>
      </c>
      <c r="G21" s="43" t="s">
        <v>178</v>
      </c>
      <c r="H21" s="26">
        <f t="shared" si="0"/>
        <v>0</v>
      </c>
      <c r="I21" s="3"/>
      <c r="J21" s="27">
        <f t="shared" si="1"/>
        <v>1</v>
      </c>
      <c r="K21" s="3"/>
      <c r="L21" s="146"/>
      <c r="M21" s="150"/>
      <c r="N21" s="101">
        <f>IF(OR('Recueil des actions'!I21='Recueil des actions'!$E$188,'Recueil des actions'!I21='Recueil des actions'!$E$189),1,0)</f>
        <v>0</v>
      </c>
      <c r="O21" s="101">
        <f>IF(OR('Recueil des actions'!I21='Recueil des actions'!$E$188,'Recueil des actions'!I21='Recueil des actions'!$E$189),IF('Recueil des actions'!K21='Recueil des actions'!$F$188,1,IF('Recueil des actions'!K21='Recueil des actions'!$F$189,0.5,0)),0)</f>
        <v>0</v>
      </c>
    </row>
    <row r="22" spans="1:15" ht="38.25" x14ac:dyDescent="0.25">
      <c r="A22" s="1" t="e" cm="1">
        <f t="array" aca="1" ref="A22" ca="1">_xlfn.IFS(C22="Mieux se déplacer",1,C22="Mieux se loger",2,C22="Mieux préserver",3,C22="Mieux produire",4,C22="Mieux se nourrir",5)</f>
        <v>#NAME?</v>
      </c>
      <c r="B22" s="104"/>
      <c r="C22" s="286" t="s">
        <v>148</v>
      </c>
      <c r="D22" s="43" t="s">
        <v>149</v>
      </c>
      <c r="E22" s="43" t="s">
        <v>177</v>
      </c>
      <c r="F22" s="43" t="s">
        <v>151</v>
      </c>
      <c r="G22" s="43" t="s">
        <v>179</v>
      </c>
      <c r="H22" s="26">
        <f t="shared" si="0"/>
        <v>0</v>
      </c>
      <c r="I22" s="3"/>
      <c r="J22" s="27">
        <f t="shared" si="1"/>
        <v>1</v>
      </c>
      <c r="K22" s="3"/>
      <c r="L22" s="146"/>
      <c r="M22" s="150"/>
      <c r="N22" s="101">
        <f>IF(OR('Recueil des actions'!I22='Recueil des actions'!$E$188,'Recueil des actions'!I22='Recueil des actions'!$E$189),1,0)</f>
        <v>0</v>
      </c>
      <c r="O22" s="101">
        <f>IF(OR('Recueil des actions'!I22='Recueil des actions'!$E$188,'Recueil des actions'!I22='Recueil des actions'!$E$189),IF('Recueil des actions'!K22='Recueil des actions'!$F$188,1,IF('Recueil des actions'!K22='Recueil des actions'!$F$189,0.5,0)),0)</f>
        <v>0</v>
      </c>
    </row>
    <row r="23" spans="1:15" ht="25.5" x14ac:dyDescent="0.25">
      <c r="A23" s="1" t="e" cm="1">
        <f t="array" aca="1" ref="A23" ca="1">_xlfn.IFS(C23="Mieux se déplacer",1,C23="Mieux se loger",2,C23="Mieux préserver",3,C23="Mieux produire",4,C23="Mieux se nourrir",5)</f>
        <v>#NAME?</v>
      </c>
      <c r="B23" s="104"/>
      <c r="C23" s="286" t="s">
        <v>148</v>
      </c>
      <c r="D23" s="43" t="s">
        <v>149</v>
      </c>
      <c r="E23" s="43" t="s">
        <v>177</v>
      </c>
      <c r="F23" s="43" t="s">
        <v>153</v>
      </c>
      <c r="G23" s="43" t="s">
        <v>180</v>
      </c>
      <c r="H23" s="26">
        <f t="shared" si="0"/>
        <v>0</v>
      </c>
      <c r="I23" s="3"/>
      <c r="J23" s="27">
        <f t="shared" si="1"/>
        <v>1</v>
      </c>
      <c r="K23" s="3"/>
      <c r="L23" s="146"/>
      <c r="M23" s="150"/>
      <c r="N23" s="101">
        <f>IF(OR('Recueil des actions'!I23='Recueil des actions'!$E$188,'Recueil des actions'!I23='Recueil des actions'!$E$189),1,0)</f>
        <v>0</v>
      </c>
      <c r="O23" s="101">
        <f>IF(OR('Recueil des actions'!I23='Recueil des actions'!$E$188,'Recueil des actions'!I23='Recueil des actions'!$E$189),IF('Recueil des actions'!K23='Recueil des actions'!$F$188,1,IF('Recueil des actions'!K23='Recueil des actions'!$F$189,0.5,0)),0)</f>
        <v>0</v>
      </c>
    </row>
    <row r="24" spans="1:15" ht="25.5" x14ac:dyDescent="0.25">
      <c r="A24" s="1" t="e" cm="1">
        <f t="array" aca="1" ref="A24" ca="1">_xlfn.IFS(C24="Mieux se déplacer",1,C24="Mieux se loger",2,C24="Mieux préserver",3,C24="Mieux produire",4,C24="Mieux se nourrir",5)</f>
        <v>#NAME?</v>
      </c>
      <c r="B24" s="104"/>
      <c r="C24" s="286" t="s">
        <v>148</v>
      </c>
      <c r="D24" s="43" t="s">
        <v>149</v>
      </c>
      <c r="E24" s="43" t="s">
        <v>177</v>
      </c>
      <c r="F24" s="43" t="s">
        <v>155</v>
      </c>
      <c r="G24" s="43" t="s">
        <v>181</v>
      </c>
      <c r="H24" s="26">
        <f t="shared" si="0"/>
        <v>0</v>
      </c>
      <c r="I24" s="3"/>
      <c r="J24" s="27">
        <f t="shared" si="1"/>
        <v>1</v>
      </c>
      <c r="K24" s="3"/>
      <c r="L24" s="146"/>
      <c r="M24" s="150"/>
      <c r="N24" s="101">
        <f>IF(OR('Recueil des actions'!I24='Recueil des actions'!$E$188,'Recueil des actions'!I24='Recueil des actions'!$E$189),1,0)</f>
        <v>0</v>
      </c>
      <c r="O24" s="101">
        <f>IF(OR('Recueil des actions'!I24='Recueil des actions'!$E$188,'Recueil des actions'!I24='Recueil des actions'!$E$189),IF('Recueil des actions'!K24='Recueil des actions'!$F$188,1,IF('Recueil des actions'!K24='Recueil des actions'!$F$189,0.5,0)),0)</f>
        <v>0</v>
      </c>
    </row>
    <row r="25" spans="1:15" ht="25.5" x14ac:dyDescent="0.25">
      <c r="A25" s="1" t="e" cm="1">
        <f t="array" aca="1" ref="A25" ca="1">_xlfn.IFS(C25="Mieux se déplacer",1,C25="Mieux se loger",2,C25="Mieux préserver",3,C25="Mieux produire",4,C25="Mieux se nourrir",5)</f>
        <v>#NAME?</v>
      </c>
      <c r="B25" s="104"/>
      <c r="C25" s="286" t="s">
        <v>148</v>
      </c>
      <c r="D25" s="43" t="s">
        <v>149</v>
      </c>
      <c r="E25" s="43" t="s">
        <v>182</v>
      </c>
      <c r="F25" s="43" t="s">
        <v>151</v>
      </c>
      <c r="G25" s="43" t="s">
        <v>183</v>
      </c>
      <c r="H25" s="26">
        <f t="shared" si="0"/>
        <v>0</v>
      </c>
      <c r="I25" s="3"/>
      <c r="J25" s="27">
        <f t="shared" si="1"/>
        <v>1</v>
      </c>
      <c r="K25" s="3"/>
      <c r="L25" s="146"/>
      <c r="M25" s="150"/>
      <c r="N25" s="101">
        <f>IF(OR('Recueil des actions'!I25='Recueil des actions'!$E$188,'Recueil des actions'!I25='Recueil des actions'!$E$189),1,0)</f>
        <v>0</v>
      </c>
      <c r="O25" s="101">
        <f>IF(OR('Recueil des actions'!I25='Recueil des actions'!$E$188,'Recueil des actions'!I25='Recueil des actions'!$E$189),IF('Recueil des actions'!K25='Recueil des actions'!$F$188,1,IF('Recueil des actions'!K25='Recueil des actions'!$F$189,0.5,0)),0)</f>
        <v>0</v>
      </c>
    </row>
    <row r="26" spans="1:15" ht="25.5" x14ac:dyDescent="0.25">
      <c r="A26" s="1" t="e" cm="1">
        <f t="array" aca="1" ref="A26" ca="1">_xlfn.IFS(C26="Mieux se déplacer",1,C26="Mieux se loger",2,C26="Mieux préserver",3,C26="Mieux produire",4,C26="Mieux se nourrir",5)</f>
        <v>#NAME?</v>
      </c>
      <c r="B26" s="104"/>
      <c r="C26" s="286" t="s">
        <v>148</v>
      </c>
      <c r="D26" s="43" t="s">
        <v>149</v>
      </c>
      <c r="E26" s="43" t="s">
        <v>182</v>
      </c>
      <c r="F26" s="43" t="s">
        <v>153</v>
      </c>
      <c r="G26" s="43" t="s">
        <v>184</v>
      </c>
      <c r="H26" s="26">
        <f t="shared" si="0"/>
        <v>0</v>
      </c>
      <c r="I26" s="3"/>
      <c r="J26" s="27">
        <f t="shared" si="1"/>
        <v>1</v>
      </c>
      <c r="K26" s="3"/>
      <c r="L26" s="146"/>
      <c r="M26" s="150"/>
      <c r="N26" s="101">
        <f>IF(OR('Recueil des actions'!I26='Recueil des actions'!$E$188,'Recueil des actions'!I26='Recueil des actions'!$E$189),1,0)</f>
        <v>0</v>
      </c>
      <c r="O26" s="101">
        <f>IF(OR('Recueil des actions'!I26='Recueil des actions'!$E$188,'Recueil des actions'!I26='Recueil des actions'!$E$189),IF('Recueil des actions'!K26='Recueil des actions'!$F$188,1,IF('Recueil des actions'!K26='Recueil des actions'!$F$189,0.5,0)),0)</f>
        <v>0</v>
      </c>
    </row>
    <row r="27" spans="1:15" ht="25.5" x14ac:dyDescent="0.25">
      <c r="A27" s="1" t="e" cm="1">
        <f t="array" aca="1" ref="A27" ca="1">_xlfn.IFS(C27="Mieux se déplacer",1,C27="Mieux se loger",2,C27="Mieux préserver",3,C27="Mieux produire",4,C27="Mieux se nourrir",5)</f>
        <v>#NAME?</v>
      </c>
      <c r="B27" s="104"/>
      <c r="C27" s="286" t="s">
        <v>148</v>
      </c>
      <c r="D27" s="43" t="s">
        <v>149</v>
      </c>
      <c r="E27" s="43" t="s">
        <v>182</v>
      </c>
      <c r="F27" s="43" t="s">
        <v>158</v>
      </c>
      <c r="G27" s="43" t="s">
        <v>185</v>
      </c>
      <c r="H27" s="26">
        <f t="shared" si="0"/>
        <v>0</v>
      </c>
      <c r="I27" s="3"/>
      <c r="J27" s="27">
        <f t="shared" si="1"/>
        <v>1</v>
      </c>
      <c r="K27" s="3"/>
      <c r="L27" s="146"/>
      <c r="M27" s="150"/>
      <c r="N27" s="101">
        <f>IF(OR('Recueil des actions'!I27='Recueil des actions'!$E$188,'Recueil des actions'!I27='Recueil des actions'!$E$189),1,0)</f>
        <v>0</v>
      </c>
      <c r="O27" s="101">
        <f>IF(OR('Recueil des actions'!I27='Recueil des actions'!$E$188,'Recueil des actions'!I27='Recueil des actions'!$E$189),IF('Recueil des actions'!K27='Recueil des actions'!$F$188,1,IF('Recueil des actions'!K27='Recueil des actions'!$F$189,0.5,0)),0)</f>
        <v>0</v>
      </c>
    </row>
    <row r="28" spans="1:15" ht="26.25" thickBot="1" x14ac:dyDescent="0.3">
      <c r="A28" s="1" t="e" cm="1">
        <f t="array" aca="1" ref="A28" ca="1">_xlfn.IFS(C28="Mieux se déplacer",1,C28="Mieux se loger",2,C28="Mieux préserver",3,C28="Mieux produire",4,C28="Mieux se nourrir",5)</f>
        <v>#NAME?</v>
      </c>
      <c r="B28" s="104"/>
      <c r="C28" s="287" t="s">
        <v>148</v>
      </c>
      <c r="D28" s="221" t="s">
        <v>149</v>
      </c>
      <c r="E28" s="221" t="s">
        <v>182</v>
      </c>
      <c r="F28" s="221" t="s">
        <v>158</v>
      </c>
      <c r="G28" s="221" t="s">
        <v>186</v>
      </c>
      <c r="H28" s="124">
        <f t="shared" si="0"/>
        <v>0</v>
      </c>
      <c r="I28" s="125"/>
      <c r="J28" s="126">
        <f t="shared" si="1"/>
        <v>1</v>
      </c>
      <c r="K28" s="125"/>
      <c r="L28" s="153"/>
      <c r="M28" s="222"/>
      <c r="N28" s="101">
        <f>IF(OR('Recueil des actions'!I28='Recueil des actions'!$E$188,'Recueil des actions'!I28='Recueil des actions'!$E$189),1,0)</f>
        <v>0</v>
      </c>
      <c r="O28" s="101">
        <f>IF(OR('Recueil des actions'!I28='Recueil des actions'!$E$188,'Recueil des actions'!I28='Recueil des actions'!$E$189),IF('Recueil des actions'!K28='Recueil des actions'!$F$188,1,IF('Recueil des actions'!K28='Recueil des actions'!$F$189,0.5,0)),0)</f>
        <v>0</v>
      </c>
    </row>
    <row r="29" spans="1:15" ht="25.5" x14ac:dyDescent="0.25">
      <c r="A29" s="1" t="e" cm="1">
        <f t="array" aca="1" ref="A29" ca="1">_xlfn.IFS(C29="Mieux se déplacer",1,C29="Mieux se loger",2,C29="Mieux préserver",3,C29="Mieux produire",4,C29="Mieux se nourrir",5)</f>
        <v>#NAME?</v>
      </c>
      <c r="B29" s="243"/>
      <c r="C29" s="285" t="s">
        <v>295</v>
      </c>
      <c r="D29" s="246" t="s">
        <v>149</v>
      </c>
      <c r="E29" s="246" t="s">
        <v>301</v>
      </c>
      <c r="F29" s="246" t="s">
        <v>151</v>
      </c>
      <c r="G29" s="247" t="s">
        <v>302</v>
      </c>
      <c r="H29" s="113">
        <f t="shared" si="0"/>
        <v>0</v>
      </c>
      <c r="I29" s="114"/>
      <c r="J29" s="115">
        <f t="shared" si="1"/>
        <v>1</v>
      </c>
      <c r="K29" s="114"/>
      <c r="L29" s="148"/>
      <c r="M29" s="149"/>
      <c r="N29" s="101">
        <f>IF(OR('Recueil des actions'!I29='Recueil des actions'!$E$188,'Recueil des actions'!I29='Recueil des actions'!$E$189),1,0)</f>
        <v>0</v>
      </c>
      <c r="O29" s="101">
        <f>IF(OR('Recueil des actions'!I29='Recueil des actions'!$E$188,'Recueil des actions'!I29='Recueil des actions'!$E$189),IF('Recueil des actions'!K29='Recueil des actions'!$F$188,1,IF('Recueil des actions'!K29='Recueil des actions'!$F$189,0.5,0)),0)</f>
        <v>0</v>
      </c>
    </row>
    <row r="30" spans="1:15" ht="25.5" x14ac:dyDescent="0.25">
      <c r="A30" s="1" t="e" cm="1">
        <f t="array" aca="1" ref="A30" ca="1">_xlfn.IFS(C30="Mieux se déplacer",1,C30="Mieux se loger",2,C30="Mieux préserver",3,C30="Mieux produire",4,C30="Mieux se nourrir",5)</f>
        <v>#NAME?</v>
      </c>
      <c r="B30" s="243"/>
      <c r="C30" s="286" t="s">
        <v>295</v>
      </c>
      <c r="D30" s="44" t="s">
        <v>149</v>
      </c>
      <c r="E30" s="44" t="s">
        <v>301</v>
      </c>
      <c r="F30" s="44" t="s">
        <v>155</v>
      </c>
      <c r="G30" s="45" t="s">
        <v>303</v>
      </c>
      <c r="H30" s="26">
        <f t="shared" si="0"/>
        <v>0</v>
      </c>
      <c r="I30" s="3"/>
      <c r="J30" s="27">
        <f t="shared" si="1"/>
        <v>1</v>
      </c>
      <c r="K30" s="3"/>
      <c r="L30" s="146"/>
      <c r="M30" s="150"/>
      <c r="N30" s="101">
        <f>IF(OR('Recueil des actions'!I30='Recueil des actions'!$E$188,'Recueil des actions'!I30='Recueil des actions'!$E$189),1,0)</f>
        <v>0</v>
      </c>
      <c r="O30" s="101">
        <f>IF(OR('Recueil des actions'!I30='Recueil des actions'!$E$188,'Recueil des actions'!I30='Recueil des actions'!$E$189),IF('Recueil des actions'!K30='Recueil des actions'!$F$188,1,IF('Recueil des actions'!K30='Recueil des actions'!$F$189,0.5,0)),0)</f>
        <v>0</v>
      </c>
    </row>
    <row r="31" spans="1:15" ht="25.5" x14ac:dyDescent="0.25">
      <c r="A31" s="1" t="e" cm="1">
        <f t="array" aca="1" ref="A31" ca="1">_xlfn.IFS(C31="Mieux se déplacer",1,C31="Mieux se loger",2,C31="Mieux préserver",3,C31="Mieux produire",4,C31="Mieux se nourrir",5)</f>
        <v>#NAME?</v>
      </c>
      <c r="B31" s="243"/>
      <c r="C31" s="286" t="s">
        <v>295</v>
      </c>
      <c r="D31" s="44" t="s">
        <v>149</v>
      </c>
      <c r="E31" s="44" t="s">
        <v>301</v>
      </c>
      <c r="F31" s="44" t="s">
        <v>155</v>
      </c>
      <c r="G31" s="45" t="s">
        <v>304</v>
      </c>
      <c r="H31" s="26">
        <f t="shared" si="0"/>
        <v>0</v>
      </c>
      <c r="I31" s="3"/>
      <c r="J31" s="27">
        <f t="shared" si="1"/>
        <v>1</v>
      </c>
      <c r="K31" s="3"/>
      <c r="L31" s="146"/>
      <c r="M31" s="150"/>
      <c r="N31" s="101">
        <f>IF(OR('Recueil des actions'!I31='Recueil des actions'!$E$188,'Recueil des actions'!I31='Recueil des actions'!$E$189),1,0)</f>
        <v>0</v>
      </c>
      <c r="O31" s="101">
        <f>IF(OR('Recueil des actions'!I31='Recueil des actions'!$E$188,'Recueil des actions'!I31='Recueil des actions'!$E$189),IF('Recueil des actions'!K31='Recueil des actions'!$F$188,1,IF('Recueil des actions'!K31='Recueil des actions'!$F$189,0.5,0)),0)</f>
        <v>0</v>
      </c>
    </row>
    <row r="32" spans="1:15" ht="25.5" x14ac:dyDescent="0.25">
      <c r="A32" s="1" t="e" cm="1">
        <f t="array" aca="1" ref="A32" ca="1">_xlfn.IFS(C32="Mieux se déplacer",1,C32="Mieux se loger",2,C32="Mieux préserver",3,C32="Mieux produire",4,C32="Mieux se nourrir",5)</f>
        <v>#NAME?</v>
      </c>
      <c r="B32" s="243"/>
      <c r="C32" s="286" t="s">
        <v>295</v>
      </c>
      <c r="D32" s="44" t="s">
        <v>149</v>
      </c>
      <c r="E32" s="44" t="s">
        <v>301</v>
      </c>
      <c r="F32" s="44" t="s">
        <v>158</v>
      </c>
      <c r="G32" s="45" t="s">
        <v>305</v>
      </c>
      <c r="H32" s="26">
        <f t="shared" si="0"/>
        <v>0</v>
      </c>
      <c r="I32" s="3"/>
      <c r="J32" s="27">
        <f t="shared" si="1"/>
        <v>1</v>
      </c>
      <c r="K32" s="3"/>
      <c r="L32" s="146"/>
      <c r="M32" s="150"/>
      <c r="N32" s="101">
        <f>IF(OR('Recueil des actions'!I32='Recueil des actions'!$E$188,'Recueil des actions'!I32='Recueil des actions'!$E$189),1,0)</f>
        <v>0</v>
      </c>
      <c r="O32" s="101">
        <f>IF(OR('Recueil des actions'!I32='Recueil des actions'!$E$188,'Recueil des actions'!I32='Recueil des actions'!$E$189),IF('Recueil des actions'!K32='Recueil des actions'!$F$188,1,IF('Recueil des actions'!K32='Recueil des actions'!$F$189,0.5,0)),0)</f>
        <v>0</v>
      </c>
    </row>
    <row r="33" spans="1:15" ht="25.5" x14ac:dyDescent="0.25">
      <c r="A33" s="1" t="e" cm="1">
        <f t="array" aca="1" ref="A33" ca="1">_xlfn.IFS(C33="Mieux se déplacer",1,C33="Mieux se loger",2,C33="Mieux préserver",3,C33="Mieux produire",4,C33="Mieux se nourrir",5)</f>
        <v>#NAME?</v>
      </c>
      <c r="B33" s="243"/>
      <c r="C33" s="286" t="s">
        <v>295</v>
      </c>
      <c r="D33" s="44" t="s">
        <v>149</v>
      </c>
      <c r="E33" s="44" t="s">
        <v>301</v>
      </c>
      <c r="F33" s="44" t="s">
        <v>158</v>
      </c>
      <c r="G33" s="45" t="s">
        <v>306</v>
      </c>
      <c r="H33" s="26">
        <f t="shared" si="0"/>
        <v>0</v>
      </c>
      <c r="I33" s="3"/>
      <c r="J33" s="27">
        <f t="shared" si="1"/>
        <v>1</v>
      </c>
      <c r="K33" s="3"/>
      <c r="L33" s="146"/>
      <c r="M33" s="150"/>
      <c r="N33" s="101">
        <f>IF(OR('Recueil des actions'!I33='Recueil des actions'!$E$188,'Recueil des actions'!I33='Recueil des actions'!$E$189),1,0)</f>
        <v>0</v>
      </c>
      <c r="O33" s="101">
        <f>IF(OR('Recueil des actions'!I33='Recueil des actions'!$E$188,'Recueil des actions'!I33='Recueil des actions'!$E$189),IF('Recueil des actions'!K33='Recueil des actions'!$F$188,1,IF('Recueil des actions'!K33='Recueil des actions'!$F$189,0.5,0)),0)</f>
        <v>0</v>
      </c>
    </row>
    <row r="34" spans="1:15" ht="51" x14ac:dyDescent="0.25">
      <c r="A34" s="1" t="e" cm="1">
        <f t="array" aca="1" ref="A34" ca="1">_xlfn.IFS(C34="Mieux se déplacer",1,C34="Mieux se loger",2,C34="Mieux préserver",3,C34="Mieux produire",4,C34="Mieux se nourrir",5)</f>
        <v>#NAME?</v>
      </c>
      <c r="B34" s="243"/>
      <c r="C34" s="286" t="s">
        <v>295</v>
      </c>
      <c r="D34" s="44" t="s">
        <v>149</v>
      </c>
      <c r="E34" s="44" t="s">
        <v>307</v>
      </c>
      <c r="F34" s="44" t="s">
        <v>153</v>
      </c>
      <c r="G34" s="45" t="s">
        <v>308</v>
      </c>
      <c r="H34" s="26">
        <f t="shared" si="0"/>
        <v>0</v>
      </c>
      <c r="I34" s="3"/>
      <c r="J34" s="27">
        <f t="shared" si="1"/>
        <v>1</v>
      </c>
      <c r="K34" s="3"/>
      <c r="L34" s="137"/>
      <c r="M34" s="140"/>
      <c r="N34" s="101">
        <f>IF(OR('Recueil des actions'!I34='Recueil des actions'!$E$188,'Recueil des actions'!I34='Recueil des actions'!$E$189),1,0)</f>
        <v>0</v>
      </c>
      <c r="O34" s="101">
        <f>IF(OR('Recueil des actions'!I34='Recueil des actions'!$E$188,'Recueil des actions'!I34='Recueil des actions'!$E$189),IF('Recueil des actions'!K34='Recueil des actions'!$F$188,1,IF('Recueil des actions'!K34='Recueil des actions'!$F$189,0.5,0)),0)</f>
        <v>0</v>
      </c>
    </row>
    <row r="35" spans="1:15" ht="25.5" x14ac:dyDescent="0.25">
      <c r="A35" s="1" t="e" cm="1">
        <f t="array" aca="1" ref="A35" ca="1">_xlfn.IFS(C35="Mieux se déplacer",1,C35="Mieux se loger",2,C35="Mieux préserver",3,C35="Mieux produire",4,C35="Mieux se nourrir",5)</f>
        <v>#NAME?</v>
      </c>
      <c r="B35" s="243"/>
      <c r="C35" s="286" t="s">
        <v>295</v>
      </c>
      <c r="D35" s="44" t="s">
        <v>149</v>
      </c>
      <c r="E35" s="44" t="s">
        <v>309</v>
      </c>
      <c r="F35" s="44" t="s">
        <v>151</v>
      </c>
      <c r="G35" s="45" t="s">
        <v>310</v>
      </c>
      <c r="H35" s="26">
        <f t="shared" si="0"/>
        <v>0</v>
      </c>
      <c r="I35" s="3"/>
      <c r="J35" s="27">
        <f t="shared" si="1"/>
        <v>1</v>
      </c>
      <c r="K35" s="3"/>
      <c r="L35" s="137"/>
      <c r="M35" s="140"/>
      <c r="N35" s="101">
        <f>IF(OR('Recueil des actions'!I35='Recueil des actions'!$E$188,'Recueil des actions'!I35='Recueil des actions'!$E$189),1,0)</f>
        <v>0</v>
      </c>
      <c r="O35" s="101">
        <f>IF(OR('Recueil des actions'!I35='Recueil des actions'!$E$188,'Recueil des actions'!I35='Recueil des actions'!$E$189),IF('Recueil des actions'!K35='Recueil des actions'!$F$188,1,IF('Recueil des actions'!K35='Recueil des actions'!$F$189,0.5,0)),0)</f>
        <v>0</v>
      </c>
    </row>
    <row r="36" spans="1:15" ht="38.25" x14ac:dyDescent="0.25">
      <c r="A36" s="1" t="e" cm="1">
        <f t="array" aca="1" ref="A36" ca="1">_xlfn.IFS(C36="Mieux se déplacer",1,C36="Mieux se loger",2,C36="Mieux préserver",3,C36="Mieux produire",4,C36="Mieux se nourrir",5)</f>
        <v>#NAME?</v>
      </c>
      <c r="B36" s="243"/>
      <c r="C36" s="286" t="s">
        <v>295</v>
      </c>
      <c r="D36" s="44" t="s">
        <v>149</v>
      </c>
      <c r="E36" s="44" t="s">
        <v>309</v>
      </c>
      <c r="F36" s="44" t="s">
        <v>151</v>
      </c>
      <c r="G36" s="45" t="s">
        <v>311</v>
      </c>
      <c r="H36" s="26">
        <f t="shared" ref="H36:H67" si="2">IF(I36=E$188,3,IF(I36=E$189,2,IF(I36=E$190,1,0)))</f>
        <v>0</v>
      </c>
      <c r="I36" s="3"/>
      <c r="J36" s="27">
        <f t="shared" ref="J36:J67" si="3">IF(K36=F$188,5,IF(K36=F$189,4,IF(K36=F$190,3,IF(K36=F$191,2,1))))</f>
        <v>1</v>
      </c>
      <c r="K36" s="3"/>
      <c r="L36" s="137"/>
      <c r="M36" s="140"/>
      <c r="N36" s="101">
        <f>IF(OR('Recueil des actions'!I36='Recueil des actions'!$E$188,'Recueil des actions'!I36='Recueil des actions'!$E$189),1,0)</f>
        <v>0</v>
      </c>
      <c r="O36" s="101">
        <f>IF(OR('Recueil des actions'!I36='Recueil des actions'!$E$188,'Recueil des actions'!I36='Recueil des actions'!$E$189),IF('Recueil des actions'!K36='Recueil des actions'!$F$188,1,IF('Recueil des actions'!K36='Recueil des actions'!$F$189,0.5,0)),0)</f>
        <v>0</v>
      </c>
    </row>
    <row r="37" spans="1:15" ht="25.5" x14ac:dyDescent="0.25">
      <c r="A37" s="1" t="e" cm="1">
        <f t="array" aca="1" ref="A37" ca="1">_xlfn.IFS(C37="Mieux se déplacer",1,C37="Mieux se loger",2,C37="Mieux préserver",3,C37="Mieux produire",4,C37="Mieux se nourrir",5)</f>
        <v>#NAME?</v>
      </c>
      <c r="B37" s="243"/>
      <c r="C37" s="286" t="s">
        <v>295</v>
      </c>
      <c r="D37" s="44" t="s">
        <v>149</v>
      </c>
      <c r="E37" s="44" t="s">
        <v>309</v>
      </c>
      <c r="F37" s="44" t="s">
        <v>205</v>
      </c>
      <c r="G37" s="45" t="s">
        <v>312</v>
      </c>
      <c r="H37" s="26">
        <f t="shared" si="2"/>
        <v>0</v>
      </c>
      <c r="I37" s="3"/>
      <c r="J37" s="27">
        <f t="shared" si="3"/>
        <v>1</v>
      </c>
      <c r="K37" s="3"/>
      <c r="L37" s="137"/>
      <c r="M37" s="140"/>
      <c r="N37" s="101">
        <f>IF(OR('Recueil des actions'!I37='Recueil des actions'!$E$188,'Recueil des actions'!I37='Recueil des actions'!$E$189),1,0)</f>
        <v>0</v>
      </c>
      <c r="O37" s="101">
        <f>IF(OR('Recueil des actions'!I37='Recueil des actions'!$E$188,'Recueil des actions'!I37='Recueil des actions'!$E$189),IF('Recueil des actions'!K37='Recueil des actions'!$F$188,1,IF('Recueil des actions'!K37='Recueil des actions'!$F$189,0.5,0)),0)</f>
        <v>0</v>
      </c>
    </row>
    <row r="38" spans="1:15" ht="25.5" x14ac:dyDescent="0.25">
      <c r="A38" s="1" t="e" cm="1">
        <f t="array" aca="1" ref="A38" ca="1">_xlfn.IFS(C38="Mieux se déplacer",1,C38="Mieux se loger",2,C38="Mieux préserver",3,C38="Mieux produire",4,C38="Mieux se nourrir",5)</f>
        <v>#NAME?</v>
      </c>
      <c r="B38" s="243"/>
      <c r="C38" s="286" t="s">
        <v>295</v>
      </c>
      <c r="D38" s="44" t="s">
        <v>149</v>
      </c>
      <c r="E38" s="44" t="s">
        <v>309</v>
      </c>
      <c r="F38" s="44" t="s">
        <v>153</v>
      </c>
      <c r="G38" s="45" t="s">
        <v>313</v>
      </c>
      <c r="H38" s="26">
        <f t="shared" si="2"/>
        <v>0</v>
      </c>
      <c r="I38" s="3"/>
      <c r="J38" s="27">
        <f t="shared" si="3"/>
        <v>1</v>
      </c>
      <c r="K38" s="3"/>
      <c r="L38" s="137"/>
      <c r="M38" s="140"/>
      <c r="N38" s="101">
        <f>IF(OR('Recueil des actions'!I38='Recueil des actions'!$E$188,'Recueil des actions'!I38='Recueil des actions'!$E$189),1,0)</f>
        <v>0</v>
      </c>
      <c r="O38" s="101">
        <f>IF(OR('Recueil des actions'!I38='Recueil des actions'!$E$188,'Recueil des actions'!I38='Recueil des actions'!$E$189),IF('Recueil des actions'!K38='Recueil des actions'!$F$188,1,IF('Recueil des actions'!K38='Recueil des actions'!$F$189,0.5,0)),0)</f>
        <v>0</v>
      </c>
    </row>
    <row r="39" spans="1:15" ht="25.5" x14ac:dyDescent="0.25">
      <c r="A39" s="1" t="e" cm="1">
        <f t="array" aca="1" ref="A39" ca="1">_xlfn.IFS(C39="Mieux se déplacer",1,C39="Mieux se loger",2,C39="Mieux préserver",3,C39="Mieux produire",4,C39="Mieux se nourrir",5)</f>
        <v>#NAME?</v>
      </c>
      <c r="B39" s="243"/>
      <c r="C39" s="286" t="s">
        <v>295</v>
      </c>
      <c r="D39" s="44" t="s">
        <v>149</v>
      </c>
      <c r="E39" s="44" t="s">
        <v>309</v>
      </c>
      <c r="F39" s="44" t="s">
        <v>153</v>
      </c>
      <c r="G39" s="45" t="s">
        <v>314</v>
      </c>
      <c r="H39" s="26">
        <f t="shared" si="2"/>
        <v>0</v>
      </c>
      <c r="I39" s="3"/>
      <c r="J39" s="27">
        <f t="shared" si="3"/>
        <v>1</v>
      </c>
      <c r="K39" s="3"/>
      <c r="L39" s="137"/>
      <c r="M39" s="140"/>
      <c r="N39" s="101">
        <f>IF(OR('Recueil des actions'!I39='Recueil des actions'!$E$188,'Recueil des actions'!I39='Recueil des actions'!$E$189),1,0)</f>
        <v>0</v>
      </c>
      <c r="O39" s="101">
        <f>IF(OR('Recueil des actions'!I39='Recueil des actions'!$E$188,'Recueil des actions'!I39='Recueil des actions'!$E$189),IF('Recueil des actions'!K39='Recueil des actions'!$F$188,1,IF('Recueil des actions'!K39='Recueil des actions'!$F$189,0.5,0)),0)</f>
        <v>0</v>
      </c>
    </row>
    <row r="40" spans="1:15" ht="25.5" x14ac:dyDescent="0.25">
      <c r="A40" s="1" t="e" cm="1">
        <f t="array" aca="1" ref="A40" ca="1">_xlfn.IFS(C40="Mieux se déplacer",1,C40="Mieux se loger",2,C40="Mieux préserver",3,C40="Mieux produire",4,C40="Mieux se nourrir",5)</f>
        <v>#NAME?</v>
      </c>
      <c r="B40" s="243"/>
      <c r="C40" s="286" t="s">
        <v>295</v>
      </c>
      <c r="D40" s="44" t="s">
        <v>149</v>
      </c>
      <c r="E40" s="44" t="s">
        <v>309</v>
      </c>
      <c r="F40" s="44" t="s">
        <v>160</v>
      </c>
      <c r="G40" s="45" t="s">
        <v>315</v>
      </c>
      <c r="H40" s="26">
        <f t="shared" si="2"/>
        <v>0</v>
      </c>
      <c r="I40" s="3"/>
      <c r="J40" s="27">
        <f t="shared" si="3"/>
        <v>1</v>
      </c>
      <c r="K40" s="3"/>
      <c r="L40" s="137"/>
      <c r="M40" s="140"/>
      <c r="N40" s="101">
        <f>IF(OR('Recueil des actions'!I40='Recueil des actions'!$E$188,'Recueil des actions'!I40='Recueil des actions'!$E$189),1,0)</f>
        <v>0</v>
      </c>
      <c r="O40" s="101">
        <f>IF(OR('Recueil des actions'!I40='Recueil des actions'!$E$188,'Recueil des actions'!I40='Recueil des actions'!$E$189),IF('Recueil des actions'!K40='Recueil des actions'!$F$188,1,IF('Recueil des actions'!K40='Recueil des actions'!$F$189,0.5,0)),0)</f>
        <v>0</v>
      </c>
    </row>
    <row r="41" spans="1:15" ht="25.5" x14ac:dyDescent="0.25">
      <c r="A41" s="1" t="e" cm="1">
        <f t="array" aca="1" ref="A41" ca="1">_xlfn.IFS(C41="Mieux se déplacer",1,C41="Mieux se loger",2,C41="Mieux préserver",3,C41="Mieux produire",4,C41="Mieux se nourrir",5)</f>
        <v>#NAME?</v>
      </c>
      <c r="B41" s="243"/>
      <c r="C41" s="286" t="s">
        <v>295</v>
      </c>
      <c r="D41" s="44" t="s">
        <v>149</v>
      </c>
      <c r="E41" s="44" t="s">
        <v>309</v>
      </c>
      <c r="F41" s="44" t="s">
        <v>160</v>
      </c>
      <c r="G41" s="45" t="s">
        <v>316</v>
      </c>
      <c r="H41" s="26">
        <f t="shared" si="2"/>
        <v>0</v>
      </c>
      <c r="I41" s="3"/>
      <c r="J41" s="27">
        <f t="shared" si="3"/>
        <v>1</v>
      </c>
      <c r="K41" s="3"/>
      <c r="L41" s="137"/>
      <c r="M41" s="140"/>
      <c r="N41" s="101">
        <f>IF(OR('Recueil des actions'!I41='Recueil des actions'!$E$188,'Recueil des actions'!I41='Recueil des actions'!$E$189),1,0)</f>
        <v>0</v>
      </c>
      <c r="O41" s="101">
        <f>IF(OR('Recueil des actions'!I41='Recueil des actions'!$E$188,'Recueil des actions'!I41='Recueil des actions'!$E$189),IF('Recueil des actions'!K41='Recueil des actions'!$F$188,1,IF('Recueil des actions'!K41='Recueil des actions'!$F$189,0.5,0)),0)</f>
        <v>0</v>
      </c>
    </row>
    <row r="42" spans="1:15" ht="25.5" x14ac:dyDescent="0.25">
      <c r="A42" s="1" t="e" cm="1">
        <f t="array" aca="1" ref="A42" ca="1">_xlfn.IFS(C42="Mieux se déplacer",1,C42="Mieux se loger",2,C42="Mieux préserver",3,C42="Mieux produire",4,C42="Mieux se nourrir",5)</f>
        <v>#NAME?</v>
      </c>
      <c r="B42" s="243"/>
      <c r="C42" s="286" t="s">
        <v>295</v>
      </c>
      <c r="D42" s="44" t="s">
        <v>149</v>
      </c>
      <c r="E42" s="44" t="s">
        <v>309</v>
      </c>
      <c r="F42" s="44" t="s">
        <v>160</v>
      </c>
      <c r="G42" s="45" t="s">
        <v>317</v>
      </c>
      <c r="H42" s="26">
        <f t="shared" si="2"/>
        <v>0</v>
      </c>
      <c r="I42" s="3"/>
      <c r="J42" s="27">
        <f t="shared" si="3"/>
        <v>1</v>
      </c>
      <c r="K42" s="3"/>
      <c r="L42" s="137"/>
      <c r="M42" s="140"/>
      <c r="N42" s="101">
        <f>IF(OR('Recueil des actions'!I42='Recueil des actions'!$E$188,'Recueil des actions'!I42='Recueil des actions'!$E$189),1,0)</f>
        <v>0</v>
      </c>
      <c r="O42" s="101">
        <f>IF(OR('Recueil des actions'!I42='Recueil des actions'!$E$188,'Recueil des actions'!I42='Recueil des actions'!$E$189),IF('Recueil des actions'!K42='Recueil des actions'!$F$188,1,IF('Recueil des actions'!K42='Recueil des actions'!$F$189,0.5,0)),0)</f>
        <v>0</v>
      </c>
    </row>
    <row r="43" spans="1:15" ht="38.25" x14ac:dyDescent="0.25">
      <c r="A43" s="1" t="e" cm="1">
        <f t="array" aca="1" ref="A43" ca="1">_xlfn.IFS(C43="Mieux se déplacer",1,C43="Mieux se loger",2,C43="Mieux préserver",3,C43="Mieux produire",4,C43="Mieux se nourrir",5)</f>
        <v>#NAME?</v>
      </c>
      <c r="B43" s="243"/>
      <c r="C43" s="286" t="s">
        <v>295</v>
      </c>
      <c r="D43" s="54" t="s">
        <v>9</v>
      </c>
      <c r="E43" s="54" t="s">
        <v>335</v>
      </c>
      <c r="F43" s="54" t="s">
        <v>151</v>
      </c>
      <c r="G43" s="55" t="s">
        <v>336</v>
      </c>
      <c r="H43" s="26">
        <f t="shared" si="2"/>
        <v>0</v>
      </c>
      <c r="I43" s="3"/>
      <c r="J43" s="27">
        <f t="shared" si="3"/>
        <v>1</v>
      </c>
      <c r="K43" s="3"/>
      <c r="L43" s="146"/>
      <c r="M43" s="150"/>
      <c r="N43" s="101">
        <f>IF(OR('Recueil des actions'!I43='Recueil des actions'!$E$188,'Recueil des actions'!I43='Recueil des actions'!$E$189),1,0)</f>
        <v>0</v>
      </c>
      <c r="O43" s="101">
        <f>IF(OR('Recueil des actions'!I43='Recueil des actions'!$E$188,'Recueil des actions'!I43='Recueil des actions'!$E$189),IF('Recueil des actions'!K43='Recueil des actions'!$F$188,1,IF('Recueil des actions'!K43='Recueil des actions'!$F$189,0.5,0)),0)</f>
        <v>0</v>
      </c>
    </row>
    <row r="44" spans="1:15" ht="38.25" x14ac:dyDescent="0.25">
      <c r="A44" s="1" t="e" cm="1">
        <f t="array" aca="1" ref="A44" ca="1">_xlfn.IFS(C44="Mieux se déplacer",1,C44="Mieux se loger",2,C44="Mieux préserver",3,C44="Mieux produire",4,C44="Mieux se nourrir",5)</f>
        <v>#NAME?</v>
      </c>
      <c r="B44" s="243"/>
      <c r="C44" s="286" t="s">
        <v>295</v>
      </c>
      <c r="D44" s="54" t="s">
        <v>9</v>
      </c>
      <c r="E44" s="54" t="s">
        <v>337</v>
      </c>
      <c r="F44" s="54" t="s">
        <v>158</v>
      </c>
      <c r="G44" s="55" t="s">
        <v>338</v>
      </c>
      <c r="H44" s="26">
        <f t="shared" si="2"/>
        <v>0</v>
      </c>
      <c r="I44" s="3"/>
      <c r="J44" s="27">
        <f t="shared" si="3"/>
        <v>1</v>
      </c>
      <c r="K44" s="3"/>
      <c r="L44" s="146"/>
      <c r="M44" s="150"/>
      <c r="N44" s="101">
        <f>IF(OR('Recueil des actions'!I44='Recueil des actions'!$E$188,'Recueil des actions'!I44='Recueil des actions'!$E$189),1,0)</f>
        <v>0</v>
      </c>
      <c r="O44" s="101">
        <f>IF(OR('Recueil des actions'!I44='Recueil des actions'!$E$188,'Recueil des actions'!I44='Recueil des actions'!$E$189),IF('Recueil des actions'!K44='Recueil des actions'!$F$188,1,IF('Recueil des actions'!K44='Recueil des actions'!$F$189,0.5,0)),0)</f>
        <v>0</v>
      </c>
    </row>
    <row r="45" spans="1:15" ht="25.5" x14ac:dyDescent="0.25">
      <c r="A45" s="1" t="e" cm="1">
        <f t="array" aca="1" ref="A45" ca="1">_xlfn.IFS(C45="Mieux se déplacer",1,C45="Mieux se loger",2,C45="Mieux préserver",3,C45="Mieux produire",4,C45="Mieux se nourrir",5)</f>
        <v>#NAME?</v>
      </c>
      <c r="B45" s="243"/>
      <c r="C45" s="286" t="s">
        <v>295</v>
      </c>
      <c r="D45" s="46" t="s">
        <v>8</v>
      </c>
      <c r="E45" s="46" t="s">
        <v>318</v>
      </c>
      <c r="F45" s="46" t="s">
        <v>151</v>
      </c>
      <c r="G45" s="47" t="s">
        <v>319</v>
      </c>
      <c r="H45" s="26">
        <f t="shared" si="2"/>
        <v>0</v>
      </c>
      <c r="I45" s="3"/>
      <c r="J45" s="27">
        <f t="shared" si="3"/>
        <v>1</v>
      </c>
      <c r="K45" s="3"/>
      <c r="L45" s="146"/>
      <c r="M45" s="150"/>
      <c r="N45" s="101">
        <f>IF(OR('Recueil des actions'!I45='Recueil des actions'!$E$188,'Recueil des actions'!I45='Recueil des actions'!$E$189),1,0)</f>
        <v>0</v>
      </c>
      <c r="O45" s="101">
        <f>IF(OR('Recueil des actions'!I45='Recueil des actions'!$E$188,'Recueil des actions'!I45='Recueil des actions'!$E$189),IF('Recueil des actions'!K45='Recueil des actions'!$F$188,1,IF('Recueil des actions'!K45='Recueil des actions'!$F$189,0.5,0)),0)</f>
        <v>0</v>
      </c>
    </row>
    <row r="46" spans="1:15" ht="25.5" x14ac:dyDescent="0.25">
      <c r="A46" s="1" t="e" cm="1">
        <f t="array" aca="1" ref="A46" ca="1">_xlfn.IFS(C46="Mieux se déplacer",1,C46="Mieux se loger",2,C46="Mieux préserver",3,C46="Mieux produire",4,C46="Mieux se nourrir",5)</f>
        <v>#NAME?</v>
      </c>
      <c r="B46" s="243"/>
      <c r="C46" s="286" t="s">
        <v>295</v>
      </c>
      <c r="D46" s="46" t="s">
        <v>8</v>
      </c>
      <c r="E46" s="46" t="s">
        <v>318</v>
      </c>
      <c r="F46" s="46" t="s">
        <v>158</v>
      </c>
      <c r="G46" s="47" t="s">
        <v>320</v>
      </c>
      <c r="H46" s="26">
        <f t="shared" si="2"/>
        <v>0</v>
      </c>
      <c r="I46" s="3"/>
      <c r="J46" s="27">
        <f t="shared" si="3"/>
        <v>1</v>
      </c>
      <c r="K46" s="3"/>
      <c r="L46" s="146"/>
      <c r="M46" s="150"/>
      <c r="N46" s="101">
        <f>IF(OR('Recueil des actions'!I46='Recueil des actions'!$E$188,'Recueil des actions'!I46='Recueil des actions'!$E$189),1,0)</f>
        <v>0</v>
      </c>
      <c r="O46" s="101">
        <f>IF(OR('Recueil des actions'!I46='Recueil des actions'!$E$188,'Recueil des actions'!I46='Recueil des actions'!$E$189),IF('Recueil des actions'!K46='Recueil des actions'!$F$188,1,IF('Recueil des actions'!K46='Recueil des actions'!$F$189,0.5,0)),0)</f>
        <v>0</v>
      </c>
    </row>
    <row r="47" spans="1:15" ht="38.25" x14ac:dyDescent="0.25">
      <c r="A47" s="1" t="e" cm="1">
        <f t="array" aca="1" ref="A47" ca="1">_xlfn.IFS(C47="Mieux se déplacer",1,C47="Mieux se loger",2,C47="Mieux préserver",3,C47="Mieux produire",4,C47="Mieux se nourrir",5)</f>
        <v>#NAME?</v>
      </c>
      <c r="B47" s="243"/>
      <c r="C47" s="286" t="s">
        <v>295</v>
      </c>
      <c r="D47" s="46" t="s">
        <v>8</v>
      </c>
      <c r="E47" s="46" t="s">
        <v>318</v>
      </c>
      <c r="F47" s="46" t="s">
        <v>155</v>
      </c>
      <c r="G47" s="47" t="s">
        <v>321</v>
      </c>
      <c r="H47" s="26">
        <f t="shared" si="2"/>
        <v>0</v>
      </c>
      <c r="I47" s="3"/>
      <c r="J47" s="27">
        <f t="shared" si="3"/>
        <v>1</v>
      </c>
      <c r="K47" s="3"/>
      <c r="L47" s="146"/>
      <c r="M47" s="150"/>
      <c r="N47" s="101">
        <f>IF(OR('Recueil des actions'!I47='Recueil des actions'!$E$188,'Recueil des actions'!I47='Recueil des actions'!$E$189),1,0)</f>
        <v>0</v>
      </c>
      <c r="O47" s="101">
        <f>IF(OR('Recueil des actions'!I47='Recueil des actions'!$E$188,'Recueil des actions'!I47='Recueil des actions'!$E$189),IF('Recueil des actions'!K47='Recueil des actions'!$F$188,1,IF('Recueil des actions'!K47='Recueil des actions'!$F$189,0.5,0)),0)</f>
        <v>0</v>
      </c>
    </row>
    <row r="48" spans="1:15" ht="25.5" x14ac:dyDescent="0.25">
      <c r="A48" s="1" t="e" cm="1">
        <f t="array" aca="1" ref="A48" ca="1">_xlfn.IFS(C48="Mieux se déplacer",1,C48="Mieux se loger",2,C48="Mieux préserver",3,C48="Mieux produire",4,C48="Mieux se nourrir",5)</f>
        <v>#NAME?</v>
      </c>
      <c r="B48" s="243"/>
      <c r="C48" s="286" t="s">
        <v>295</v>
      </c>
      <c r="D48" s="46" t="s">
        <v>8</v>
      </c>
      <c r="E48" s="46" t="s">
        <v>318</v>
      </c>
      <c r="F48" s="46" t="s">
        <v>155</v>
      </c>
      <c r="G48" s="47" t="s">
        <v>322</v>
      </c>
      <c r="H48" s="26">
        <f t="shared" si="2"/>
        <v>0</v>
      </c>
      <c r="I48" s="3"/>
      <c r="J48" s="27">
        <f t="shared" si="3"/>
        <v>1</v>
      </c>
      <c r="K48" s="3"/>
      <c r="L48" s="146"/>
      <c r="M48" s="150"/>
      <c r="N48" s="101">
        <f>IF(OR('Recueil des actions'!I48='Recueil des actions'!$E$188,'Recueil des actions'!I48='Recueil des actions'!$E$189),1,0)</f>
        <v>0</v>
      </c>
      <c r="O48" s="101">
        <f>IF(OR('Recueil des actions'!I48='Recueil des actions'!$E$188,'Recueil des actions'!I48='Recueil des actions'!$E$189),IF('Recueil des actions'!K48='Recueil des actions'!$F$188,1,IF('Recueil des actions'!K48='Recueil des actions'!$F$189,0.5,0)),0)</f>
        <v>0</v>
      </c>
    </row>
    <row r="49" spans="1:15" ht="25.5" x14ac:dyDescent="0.25">
      <c r="A49" s="1" t="e" cm="1">
        <f t="array" aca="1" ref="A49" ca="1">_xlfn.IFS(C49="Mieux se déplacer",1,C49="Mieux se loger",2,C49="Mieux préserver",3,C49="Mieux produire",4,C49="Mieux se nourrir",5)</f>
        <v>#NAME?</v>
      </c>
      <c r="B49" s="243"/>
      <c r="C49" s="286" t="s">
        <v>295</v>
      </c>
      <c r="D49" s="46" t="s">
        <v>8</v>
      </c>
      <c r="E49" s="46" t="s">
        <v>323</v>
      </c>
      <c r="F49" s="46" t="s">
        <v>158</v>
      </c>
      <c r="G49" s="47" t="s">
        <v>324</v>
      </c>
      <c r="H49" s="26">
        <f t="shared" si="2"/>
        <v>0</v>
      </c>
      <c r="I49" s="3"/>
      <c r="J49" s="27">
        <f t="shared" si="3"/>
        <v>1</v>
      </c>
      <c r="K49" s="3"/>
      <c r="L49" s="146"/>
      <c r="M49" s="150"/>
      <c r="N49" s="101">
        <f>IF(OR('Recueil des actions'!I49='Recueil des actions'!$E$188,'Recueil des actions'!I49='Recueil des actions'!$E$189),1,0)</f>
        <v>0</v>
      </c>
      <c r="O49" s="101">
        <f>IF(OR('Recueil des actions'!I49='Recueil des actions'!$E$188,'Recueil des actions'!I49='Recueil des actions'!$E$189),IF('Recueil des actions'!K49='Recueil des actions'!$F$188,1,IF('Recueil des actions'!K49='Recueil des actions'!$F$189,0.5,0)),0)</f>
        <v>0</v>
      </c>
    </row>
    <row r="50" spans="1:15" ht="25.5" x14ac:dyDescent="0.25">
      <c r="A50" s="1" t="e" cm="1">
        <f t="array" aca="1" ref="A50" ca="1">_xlfn.IFS(C50="Mieux se déplacer",1,C50="Mieux se loger",2,C50="Mieux préserver",3,C50="Mieux produire",4,C50="Mieux se nourrir",5)</f>
        <v>#NAME?</v>
      </c>
      <c r="B50" s="243"/>
      <c r="C50" s="286" t="s">
        <v>295</v>
      </c>
      <c r="D50" s="46" t="s">
        <v>8</v>
      </c>
      <c r="E50" s="46" t="s">
        <v>323</v>
      </c>
      <c r="F50" s="46" t="s">
        <v>158</v>
      </c>
      <c r="G50" s="47" t="s">
        <v>325</v>
      </c>
      <c r="H50" s="26">
        <f t="shared" si="2"/>
        <v>0</v>
      </c>
      <c r="I50" s="3"/>
      <c r="J50" s="27">
        <f t="shared" si="3"/>
        <v>1</v>
      </c>
      <c r="K50" s="3"/>
      <c r="L50" s="146"/>
      <c r="M50" s="150"/>
      <c r="N50" s="101">
        <f>IF(OR('Recueil des actions'!I50='Recueil des actions'!$E$188,'Recueil des actions'!I50='Recueil des actions'!$E$189),1,0)</f>
        <v>0</v>
      </c>
      <c r="O50" s="101">
        <f>IF(OR('Recueil des actions'!I50='Recueil des actions'!$E$188,'Recueil des actions'!I50='Recueil des actions'!$E$189),IF('Recueil des actions'!K50='Recueil des actions'!$F$188,1,IF('Recueil des actions'!K50='Recueil des actions'!$F$189,0.5,0)),0)</f>
        <v>0</v>
      </c>
    </row>
    <row r="51" spans="1:15" ht="25.5" x14ac:dyDescent="0.25">
      <c r="A51" s="1" t="e" cm="1">
        <f t="array" aca="1" ref="A51" ca="1">_xlfn.IFS(C51="Mieux se déplacer",1,C51="Mieux se loger",2,C51="Mieux préserver",3,C51="Mieux produire",4,C51="Mieux se nourrir",5)</f>
        <v>#NAME?</v>
      </c>
      <c r="B51" s="243"/>
      <c r="C51" s="286" t="s">
        <v>295</v>
      </c>
      <c r="D51" s="46" t="s">
        <v>8</v>
      </c>
      <c r="E51" s="46" t="s">
        <v>326</v>
      </c>
      <c r="F51" s="46" t="s">
        <v>160</v>
      </c>
      <c r="G51" s="47" t="s">
        <v>327</v>
      </c>
      <c r="H51" s="26">
        <f t="shared" si="2"/>
        <v>0</v>
      </c>
      <c r="I51" s="3"/>
      <c r="J51" s="27">
        <f t="shared" si="3"/>
        <v>1</v>
      </c>
      <c r="K51" s="3"/>
      <c r="L51" s="146"/>
      <c r="M51" s="150"/>
      <c r="N51" s="101">
        <f>IF(OR('Recueil des actions'!I51='Recueil des actions'!$E$188,'Recueil des actions'!I51='Recueil des actions'!$E$189),1,0)</f>
        <v>0</v>
      </c>
      <c r="O51" s="101">
        <f>IF(OR('Recueil des actions'!I51='Recueil des actions'!$E$188,'Recueil des actions'!I51='Recueil des actions'!$E$189),IF('Recueil des actions'!K51='Recueil des actions'!$F$188,1,IF('Recueil des actions'!K51='Recueil des actions'!$F$189,0.5,0)),0)</f>
        <v>0</v>
      </c>
    </row>
    <row r="52" spans="1:15" ht="25.5" x14ac:dyDescent="0.25">
      <c r="A52" s="1" t="e" cm="1">
        <f t="array" aca="1" ref="A52" ca="1">_xlfn.IFS(C52="Mieux se déplacer",1,C52="Mieux se loger",2,C52="Mieux préserver",3,C52="Mieux produire",4,C52="Mieux se nourrir",5)</f>
        <v>#NAME?</v>
      </c>
      <c r="B52" s="243"/>
      <c r="C52" s="286" t="s">
        <v>295</v>
      </c>
      <c r="D52" s="46" t="s">
        <v>328</v>
      </c>
      <c r="E52" s="46" t="s">
        <v>329</v>
      </c>
      <c r="F52" s="46" t="s">
        <v>151</v>
      </c>
      <c r="G52" s="47" t="s">
        <v>330</v>
      </c>
      <c r="H52" s="26">
        <f t="shared" si="2"/>
        <v>0</v>
      </c>
      <c r="I52" s="3"/>
      <c r="J52" s="27">
        <f t="shared" si="3"/>
        <v>1</v>
      </c>
      <c r="K52" s="3"/>
      <c r="L52" s="146"/>
      <c r="M52" s="150"/>
      <c r="N52" s="101">
        <f>IF(OR('Recueil des actions'!I52='Recueil des actions'!$E$188,'Recueil des actions'!I52='Recueil des actions'!$E$189),1,0)</f>
        <v>0</v>
      </c>
      <c r="O52" s="101">
        <f>IF(OR('Recueil des actions'!I52='Recueil des actions'!$E$188,'Recueil des actions'!I52='Recueil des actions'!$E$189),IF('Recueil des actions'!K52='Recueil des actions'!$F$188,1,IF('Recueil des actions'!K52='Recueil des actions'!$F$189,0.5,0)),0)</f>
        <v>0</v>
      </c>
    </row>
    <row r="53" spans="1:15" ht="25.5" x14ac:dyDescent="0.25">
      <c r="A53" s="1" t="e" cm="1">
        <f t="array" aca="1" ref="A53" ca="1">_xlfn.IFS(C53="Mieux se déplacer",1,C53="Mieux se loger",2,C53="Mieux préserver",3,C53="Mieux produire",4,C53="Mieux se nourrir",5)</f>
        <v>#NAME?</v>
      </c>
      <c r="B53" s="243"/>
      <c r="C53" s="286" t="s">
        <v>295</v>
      </c>
      <c r="D53" s="46" t="s">
        <v>8</v>
      </c>
      <c r="E53" s="46" t="s">
        <v>331</v>
      </c>
      <c r="F53" s="46" t="s">
        <v>153</v>
      </c>
      <c r="G53" s="47" t="s">
        <v>332</v>
      </c>
      <c r="H53" s="26">
        <f t="shared" si="2"/>
        <v>0</v>
      </c>
      <c r="I53" s="3"/>
      <c r="J53" s="27">
        <f t="shared" si="3"/>
        <v>1</v>
      </c>
      <c r="K53" s="3"/>
      <c r="L53" s="146"/>
      <c r="M53" s="150"/>
      <c r="N53" s="101">
        <f>IF(OR('Recueil des actions'!I53='Recueil des actions'!$E$188,'Recueil des actions'!I53='Recueil des actions'!$E$189),1,0)</f>
        <v>0</v>
      </c>
      <c r="O53" s="101">
        <f>IF(OR('Recueil des actions'!I53='Recueil des actions'!$E$188,'Recueil des actions'!I53='Recueil des actions'!$E$189),IF('Recueil des actions'!K53='Recueil des actions'!$F$188,1,IF('Recueil des actions'!K53='Recueil des actions'!$F$189,0.5,0)),0)</f>
        <v>0</v>
      </c>
    </row>
    <row r="54" spans="1:15" ht="25.5" x14ac:dyDescent="0.25">
      <c r="A54" s="1" t="e" cm="1">
        <f t="array" aca="1" ref="A54" ca="1">_xlfn.IFS(C54="Mieux se déplacer",1,C54="Mieux se loger",2,C54="Mieux préserver",3,C54="Mieux produire",4,C54="Mieux se nourrir",5)</f>
        <v>#NAME?</v>
      </c>
      <c r="B54" s="243"/>
      <c r="C54" s="286" t="s">
        <v>295</v>
      </c>
      <c r="D54" s="46" t="s">
        <v>8</v>
      </c>
      <c r="E54" s="46" t="s">
        <v>331</v>
      </c>
      <c r="F54" s="46" t="s">
        <v>155</v>
      </c>
      <c r="G54" s="47" t="s">
        <v>333</v>
      </c>
      <c r="H54" s="26">
        <f t="shared" si="2"/>
        <v>0</v>
      </c>
      <c r="I54" s="3"/>
      <c r="J54" s="27">
        <f t="shared" si="3"/>
        <v>1</v>
      </c>
      <c r="K54" s="3"/>
      <c r="L54" s="146"/>
      <c r="M54" s="150"/>
      <c r="N54" s="101">
        <f>IF(OR('Recueil des actions'!I54='Recueil des actions'!$E$188,'Recueil des actions'!I54='Recueil des actions'!$E$189),1,0)</f>
        <v>0</v>
      </c>
      <c r="O54" s="101">
        <f>IF(OR('Recueil des actions'!I54='Recueil des actions'!$E$188,'Recueil des actions'!I54='Recueil des actions'!$E$189),IF('Recueil des actions'!K54='Recueil des actions'!$F$188,1,IF('Recueil des actions'!K54='Recueil des actions'!$F$189,0.5,0)),0)</f>
        <v>0</v>
      </c>
    </row>
    <row r="55" spans="1:15" ht="25.5" x14ac:dyDescent="0.25">
      <c r="A55" s="1" t="e" cm="1">
        <f t="array" aca="1" ref="A55" ca="1">_xlfn.IFS(C55="Mieux se déplacer",1,C55="Mieux se loger",2,C55="Mieux préserver",3,C55="Mieux produire",4,C55="Mieux se nourrir",5)</f>
        <v>#NAME?</v>
      </c>
      <c r="B55" s="243"/>
      <c r="C55" s="286" t="s">
        <v>295</v>
      </c>
      <c r="D55" s="46" t="s">
        <v>8</v>
      </c>
      <c r="E55" s="46" t="s">
        <v>331</v>
      </c>
      <c r="F55" s="46" t="s">
        <v>160</v>
      </c>
      <c r="G55" s="47" t="s">
        <v>334</v>
      </c>
      <c r="H55" s="26">
        <f t="shared" si="2"/>
        <v>0</v>
      </c>
      <c r="I55" s="3"/>
      <c r="J55" s="27">
        <f t="shared" si="3"/>
        <v>1</v>
      </c>
      <c r="K55" s="3"/>
      <c r="L55" s="146"/>
      <c r="M55" s="150"/>
      <c r="N55" s="101">
        <f>IF(OR('Recueil des actions'!I55='Recueil des actions'!$E$188,'Recueil des actions'!I55='Recueil des actions'!$E$189),1,0)</f>
        <v>0</v>
      </c>
      <c r="O55" s="101">
        <f>IF(OR('Recueil des actions'!I55='Recueil des actions'!$E$188,'Recueil des actions'!I55='Recueil des actions'!$E$189),IF('Recueil des actions'!K55='Recueil des actions'!$F$188,1,IF('Recueil des actions'!K55='Recueil des actions'!$F$189,0.5,0)),0)</f>
        <v>0</v>
      </c>
    </row>
    <row r="56" spans="1:15" ht="25.5" x14ac:dyDescent="0.25">
      <c r="A56" s="1" t="e" cm="1">
        <f t="array" aca="1" ref="A56" ca="1">_xlfn.IFS(C56="Mieux se déplacer",1,C56="Mieux se loger",2,C56="Mieux préserver",3,C56="Mieux produire",4,C56="Mieux se nourrir",5)</f>
        <v>#NAME?</v>
      </c>
      <c r="B56" s="243"/>
      <c r="C56" s="286" t="s">
        <v>295</v>
      </c>
      <c r="D56" s="60" t="s">
        <v>7</v>
      </c>
      <c r="E56" s="60" t="s">
        <v>339</v>
      </c>
      <c r="F56" s="60" t="s">
        <v>155</v>
      </c>
      <c r="G56" s="61" t="s">
        <v>340</v>
      </c>
      <c r="H56" s="26">
        <f t="shared" si="2"/>
        <v>0</v>
      </c>
      <c r="I56" s="3"/>
      <c r="J56" s="27">
        <f t="shared" si="3"/>
        <v>1</v>
      </c>
      <c r="K56" s="3"/>
      <c r="L56" s="146"/>
      <c r="M56" s="150"/>
      <c r="N56" s="101">
        <f>IF(OR('Recueil des actions'!I56='Recueil des actions'!$E$188,'Recueil des actions'!I56='Recueil des actions'!$E$189),1,0)</f>
        <v>0</v>
      </c>
      <c r="O56" s="101">
        <f>IF(OR('Recueil des actions'!I56='Recueil des actions'!$E$188,'Recueil des actions'!I56='Recueil des actions'!$E$189),IF('Recueil des actions'!K56='Recueil des actions'!$F$188,1,IF('Recueil des actions'!K56='Recueil des actions'!$F$189,0.5,0)),0)</f>
        <v>0</v>
      </c>
    </row>
    <row r="57" spans="1:15" ht="38.25" x14ac:dyDescent="0.25">
      <c r="A57" s="1" t="e" cm="1">
        <f t="array" aca="1" ref="A57" ca="1">_xlfn.IFS(C57="Mieux se déplacer",1,C57="Mieux se loger",2,C57="Mieux préserver",3,C57="Mieux produire",4,C57="Mieux se nourrir",5)</f>
        <v>#NAME?</v>
      </c>
      <c r="B57" s="243"/>
      <c r="C57" s="286" t="s">
        <v>295</v>
      </c>
      <c r="D57" s="60" t="s">
        <v>7</v>
      </c>
      <c r="E57" s="60" t="s">
        <v>339</v>
      </c>
      <c r="F57" s="60" t="s">
        <v>158</v>
      </c>
      <c r="G57" s="61" t="s">
        <v>341</v>
      </c>
      <c r="H57" s="26">
        <f t="shared" si="2"/>
        <v>0</v>
      </c>
      <c r="I57" s="3"/>
      <c r="J57" s="27">
        <f t="shared" si="3"/>
        <v>1</v>
      </c>
      <c r="K57" s="3"/>
      <c r="L57" s="146"/>
      <c r="M57" s="150"/>
      <c r="N57" s="101">
        <f>IF(OR('Recueil des actions'!I57='Recueil des actions'!$E$188,'Recueil des actions'!I57='Recueil des actions'!$E$189),1,0)</f>
        <v>0</v>
      </c>
      <c r="O57" s="101">
        <f>IF(OR('Recueil des actions'!I57='Recueil des actions'!$E$188,'Recueil des actions'!I57='Recueil des actions'!$E$189),IF('Recueil des actions'!K57='Recueil des actions'!$F$188,1,IF('Recueil des actions'!K57='Recueil des actions'!$F$189,0.5,0)),0)</f>
        <v>0</v>
      </c>
    </row>
    <row r="58" spans="1:15" ht="25.5" x14ac:dyDescent="0.25">
      <c r="A58" s="1" t="e" cm="1">
        <f t="array" aca="1" ref="A58" ca="1">_xlfn.IFS(C58="Mieux se déplacer",1,C58="Mieux se loger",2,C58="Mieux préserver",3,C58="Mieux produire",4,C58="Mieux se nourrir",5)</f>
        <v>#NAME?</v>
      </c>
      <c r="B58" s="243"/>
      <c r="C58" s="286" t="s">
        <v>295</v>
      </c>
      <c r="D58" s="60" t="s">
        <v>7</v>
      </c>
      <c r="E58" s="60" t="s">
        <v>339</v>
      </c>
      <c r="F58" s="60" t="s">
        <v>160</v>
      </c>
      <c r="G58" s="61" t="s">
        <v>342</v>
      </c>
      <c r="H58" s="26">
        <f t="shared" si="2"/>
        <v>0</v>
      </c>
      <c r="I58" s="3"/>
      <c r="J58" s="27">
        <f t="shared" si="3"/>
        <v>1</v>
      </c>
      <c r="K58" s="3"/>
      <c r="L58" s="146"/>
      <c r="M58" s="150"/>
      <c r="N58" s="101">
        <f>IF(OR('Recueil des actions'!I58='Recueil des actions'!$E$188,'Recueil des actions'!I58='Recueil des actions'!$E$189),1,0)</f>
        <v>0</v>
      </c>
      <c r="O58" s="101">
        <f>IF(OR('Recueil des actions'!I58='Recueil des actions'!$E$188,'Recueil des actions'!I58='Recueil des actions'!$E$189),IF('Recueil des actions'!K58='Recueil des actions'!$F$188,1,IF('Recueil des actions'!K58='Recueil des actions'!$F$189,0.5,0)),0)</f>
        <v>0</v>
      </c>
    </row>
    <row r="59" spans="1:15" ht="51" x14ac:dyDescent="0.25">
      <c r="A59" s="1" t="e" cm="1">
        <f t="array" aca="1" ref="A59" ca="1">_xlfn.IFS(C59="Mieux se déplacer",1,C59="Mieux se loger",2,C59="Mieux préserver",3,C59="Mieux produire",4,C59="Mieux se nourrir",5)</f>
        <v>#NAME?</v>
      </c>
      <c r="B59" s="243"/>
      <c r="C59" s="286" t="s">
        <v>295</v>
      </c>
      <c r="D59" s="60" t="s">
        <v>7</v>
      </c>
      <c r="E59" s="60" t="s">
        <v>343</v>
      </c>
      <c r="F59" s="60" t="s">
        <v>151</v>
      </c>
      <c r="G59" s="61" t="s">
        <v>344</v>
      </c>
      <c r="H59" s="26">
        <f t="shared" si="2"/>
        <v>0</v>
      </c>
      <c r="I59" s="3"/>
      <c r="J59" s="27">
        <f t="shared" si="3"/>
        <v>1</v>
      </c>
      <c r="K59" s="3"/>
      <c r="L59" s="146"/>
      <c r="M59" s="150"/>
      <c r="N59" s="101">
        <f>IF(OR('Recueil des actions'!I59='Recueil des actions'!$E$188,'Recueil des actions'!I59='Recueil des actions'!$E$189),1,0)</f>
        <v>0</v>
      </c>
      <c r="O59" s="101">
        <f>IF(OR('Recueil des actions'!I59='Recueil des actions'!$E$188,'Recueil des actions'!I59='Recueil des actions'!$E$189),IF('Recueil des actions'!K59='Recueil des actions'!$F$188,1,IF('Recueil des actions'!K59='Recueil des actions'!$F$189,0.5,0)),0)</f>
        <v>0</v>
      </c>
    </row>
    <row r="60" spans="1:15" ht="25.5" x14ac:dyDescent="0.25">
      <c r="A60" s="1" t="e" cm="1">
        <f t="array" aca="1" ref="A60" ca="1">_xlfn.IFS(C60="Mieux se déplacer",1,C60="Mieux se loger",2,C60="Mieux préserver",3,C60="Mieux produire",4,C60="Mieux se nourrir",5)</f>
        <v>#NAME?</v>
      </c>
      <c r="B60" s="243"/>
      <c r="C60" s="286" t="s">
        <v>295</v>
      </c>
      <c r="D60" s="60" t="s">
        <v>7</v>
      </c>
      <c r="E60" s="60" t="s">
        <v>345</v>
      </c>
      <c r="F60" s="60" t="s">
        <v>151</v>
      </c>
      <c r="G60" s="61" t="s">
        <v>346</v>
      </c>
      <c r="H60" s="26">
        <f t="shared" si="2"/>
        <v>0</v>
      </c>
      <c r="I60" s="3"/>
      <c r="J60" s="27">
        <f t="shared" si="3"/>
        <v>1</v>
      </c>
      <c r="K60" s="3"/>
      <c r="L60" s="146"/>
      <c r="M60" s="150"/>
      <c r="N60" s="101">
        <f>IF(OR('Recueil des actions'!I60='Recueil des actions'!$E$188,'Recueil des actions'!I60='Recueil des actions'!$E$189),1,0)</f>
        <v>0</v>
      </c>
      <c r="O60" s="101">
        <f>IF(OR('Recueil des actions'!I60='Recueil des actions'!$E$188,'Recueil des actions'!I60='Recueil des actions'!$E$189),IF('Recueil des actions'!K60='Recueil des actions'!$F$188,1,IF('Recueil des actions'!K60='Recueil des actions'!$F$189,0.5,0)),0)</f>
        <v>0</v>
      </c>
    </row>
    <row r="61" spans="1:15" ht="38.25" x14ac:dyDescent="0.25">
      <c r="A61" s="1" t="e" cm="1">
        <f t="array" aca="1" ref="A61" ca="1">_xlfn.IFS(C61="Mieux se déplacer",1,C61="Mieux se loger",2,C61="Mieux préserver",3,C61="Mieux produire",4,C61="Mieux se nourrir",5)</f>
        <v>#NAME?</v>
      </c>
      <c r="B61" s="243"/>
      <c r="C61" s="286" t="s">
        <v>295</v>
      </c>
      <c r="D61" s="60" t="s">
        <v>328</v>
      </c>
      <c r="E61" s="60" t="s">
        <v>347</v>
      </c>
      <c r="F61" s="60" t="s">
        <v>151</v>
      </c>
      <c r="G61" s="61" t="s">
        <v>348</v>
      </c>
      <c r="H61" s="26">
        <f t="shared" si="2"/>
        <v>0</v>
      </c>
      <c r="I61" s="3"/>
      <c r="J61" s="27">
        <f t="shared" si="3"/>
        <v>1</v>
      </c>
      <c r="K61" s="3"/>
      <c r="L61" s="146"/>
      <c r="M61" s="150"/>
      <c r="N61" s="101">
        <f>IF(OR('Recueil des actions'!I61='Recueil des actions'!$E$188,'Recueil des actions'!I61='Recueil des actions'!$E$189),1,0)</f>
        <v>0</v>
      </c>
      <c r="O61" s="101">
        <f>IF(OR('Recueil des actions'!I61='Recueil des actions'!$E$188,'Recueil des actions'!I61='Recueil des actions'!$E$189),IF('Recueil des actions'!K61='Recueil des actions'!$F$188,1,IF('Recueil des actions'!K61='Recueil des actions'!$F$189,0.5,0)),0)</f>
        <v>0</v>
      </c>
    </row>
    <row r="62" spans="1:15" ht="25.5" x14ac:dyDescent="0.25">
      <c r="A62" s="1" t="e" cm="1">
        <f t="array" aca="1" ref="A62" ca="1">_xlfn.IFS(C62="Mieux se déplacer",1,C62="Mieux se loger",2,C62="Mieux préserver",3,C62="Mieux produire",4,C62="Mieux se nourrir",5)</f>
        <v>#NAME?</v>
      </c>
      <c r="B62" s="243"/>
      <c r="C62" s="286" t="s">
        <v>295</v>
      </c>
      <c r="D62" s="60" t="s">
        <v>7</v>
      </c>
      <c r="E62" s="60" t="s">
        <v>345</v>
      </c>
      <c r="F62" s="60" t="s">
        <v>158</v>
      </c>
      <c r="G62" s="61" t="s">
        <v>349</v>
      </c>
      <c r="H62" s="26">
        <f t="shared" si="2"/>
        <v>0</v>
      </c>
      <c r="I62" s="3"/>
      <c r="J62" s="27">
        <f t="shared" si="3"/>
        <v>1</v>
      </c>
      <c r="K62" s="3"/>
      <c r="L62" s="146"/>
      <c r="M62" s="150"/>
      <c r="N62" s="101">
        <f>IF(OR('Recueil des actions'!I62='Recueil des actions'!$E$188,'Recueil des actions'!I62='Recueil des actions'!$E$189),1,0)</f>
        <v>0</v>
      </c>
      <c r="O62" s="101">
        <f>IF(OR('Recueil des actions'!I62='Recueil des actions'!$E$188,'Recueil des actions'!I62='Recueil des actions'!$E$189),IF('Recueil des actions'!K62='Recueil des actions'!$F$188,1,IF('Recueil des actions'!K62='Recueil des actions'!$F$189,0.5,0)),0)</f>
        <v>0</v>
      </c>
    </row>
    <row r="63" spans="1:15" ht="25.5" x14ac:dyDescent="0.25">
      <c r="A63" s="1" t="e" cm="1">
        <f t="array" aca="1" ref="A63" ca="1">_xlfn.IFS(C63="Mieux se déplacer",1,C63="Mieux se loger",2,C63="Mieux préserver",3,C63="Mieux produire",4,C63="Mieux se nourrir",5)</f>
        <v>#NAME?</v>
      </c>
      <c r="B63" s="243"/>
      <c r="C63" s="286" t="s">
        <v>295</v>
      </c>
      <c r="D63" s="60" t="s">
        <v>7</v>
      </c>
      <c r="E63" s="60" t="s">
        <v>345</v>
      </c>
      <c r="F63" s="60" t="s">
        <v>158</v>
      </c>
      <c r="G63" s="61" t="s">
        <v>350</v>
      </c>
      <c r="H63" s="26">
        <f t="shared" si="2"/>
        <v>0</v>
      </c>
      <c r="I63" s="3"/>
      <c r="J63" s="27">
        <f t="shared" si="3"/>
        <v>1</v>
      </c>
      <c r="K63" s="3"/>
      <c r="L63" s="146"/>
      <c r="M63" s="150"/>
      <c r="N63" s="101">
        <f>IF(OR('Recueil des actions'!I63='Recueil des actions'!$E$188,'Recueil des actions'!I63='Recueil des actions'!$E$189),1,0)</f>
        <v>0</v>
      </c>
      <c r="O63" s="101">
        <f>IF(OR('Recueil des actions'!I63='Recueil des actions'!$E$188,'Recueil des actions'!I63='Recueil des actions'!$E$189),IF('Recueil des actions'!K63='Recueil des actions'!$F$188,1,IF('Recueil des actions'!K63='Recueil des actions'!$F$189,0.5,0)),0)</f>
        <v>0</v>
      </c>
    </row>
    <row r="64" spans="1:15" ht="25.5" x14ac:dyDescent="0.25">
      <c r="A64" s="1" t="e" cm="1">
        <f t="array" aca="1" ref="A64" ca="1">_xlfn.IFS(C64="Mieux se déplacer",1,C64="Mieux se loger",2,C64="Mieux préserver",3,C64="Mieux produire",4,C64="Mieux se nourrir",5)</f>
        <v>#NAME?</v>
      </c>
      <c r="B64" s="243"/>
      <c r="C64" s="287" t="s">
        <v>295</v>
      </c>
      <c r="D64" s="234" t="s">
        <v>7</v>
      </c>
      <c r="E64" s="234" t="s">
        <v>351</v>
      </c>
      <c r="F64" s="234" t="s">
        <v>201</v>
      </c>
      <c r="G64" s="235" t="s">
        <v>352</v>
      </c>
      <c r="H64" s="124">
        <f t="shared" si="2"/>
        <v>0</v>
      </c>
      <c r="I64" s="125"/>
      <c r="J64" s="126">
        <f t="shared" si="3"/>
        <v>1</v>
      </c>
      <c r="K64" s="125"/>
      <c r="L64" s="153"/>
      <c r="M64" s="222"/>
      <c r="N64" s="101">
        <f>IF(OR('Recueil des actions'!I64='Recueil des actions'!$E$188,'Recueil des actions'!I64='Recueil des actions'!$E$189),1,0)</f>
        <v>0</v>
      </c>
      <c r="O64" s="101">
        <f>IF(OR('Recueil des actions'!I64='Recueil des actions'!$E$188,'Recueil des actions'!I64='Recueil des actions'!$E$189),IF('Recueil des actions'!K64='Recueil des actions'!$F$188,1,IF('Recueil des actions'!K64='Recueil des actions'!$F$189,0.5,0)),0)</f>
        <v>0</v>
      </c>
    </row>
    <row r="65" spans="1:15" ht="25.5" x14ac:dyDescent="0.25">
      <c r="A65" s="1" t="e" cm="1">
        <f t="array" aca="1" ref="A65" ca="1">_xlfn.IFS(C65="Mieux se déplacer",1,C65="Mieux se loger",2,C65="Mieux préserver",3,C65="Mieux produire",4,C65="Mieux se nourrir",5)</f>
        <v>#NAME?</v>
      </c>
      <c r="B65" s="242"/>
      <c r="C65" s="286" t="s">
        <v>295</v>
      </c>
      <c r="D65" s="238" t="s">
        <v>188</v>
      </c>
      <c r="E65" s="238" t="s">
        <v>296</v>
      </c>
      <c r="F65" s="238" t="s">
        <v>151</v>
      </c>
      <c r="G65" s="239" t="s">
        <v>297</v>
      </c>
      <c r="H65" s="240">
        <f t="shared" si="2"/>
        <v>0</v>
      </c>
      <c r="I65" s="93"/>
      <c r="J65" s="241">
        <f t="shared" si="3"/>
        <v>1</v>
      </c>
      <c r="K65" s="93"/>
      <c r="L65" s="146"/>
      <c r="M65" s="150"/>
      <c r="N65" s="101">
        <f>IF(OR('Recueil des actions'!I65='Recueil des actions'!$E$188,'Recueil des actions'!I65='Recueil des actions'!$E$189),1,0)</f>
        <v>0</v>
      </c>
      <c r="O65" s="101">
        <f>IF(OR('Recueil des actions'!I65='Recueil des actions'!$E$188,'Recueil des actions'!I65='Recueil des actions'!$E$189),IF('Recueil des actions'!K65='Recueil des actions'!$F$188,1,IF('Recueil des actions'!K65='Recueil des actions'!$F$189,0.5,0)),0)</f>
        <v>0</v>
      </c>
    </row>
    <row r="66" spans="1:15" ht="25.5" x14ac:dyDescent="0.25">
      <c r="A66" s="1" t="e" cm="1">
        <f t="array" aca="1" ref="A66" ca="1">_xlfn.IFS(C66="Mieux se déplacer",1,C66="Mieux se loger",2,C66="Mieux préserver",3,C66="Mieux produire",4,C66="Mieux se nourrir",5)</f>
        <v>#NAME?</v>
      </c>
      <c r="B66" s="243"/>
      <c r="C66" s="288" t="s">
        <v>295</v>
      </c>
      <c r="D66" s="236" t="s">
        <v>188</v>
      </c>
      <c r="E66" s="236" t="s">
        <v>296</v>
      </c>
      <c r="F66" s="236" t="s">
        <v>151</v>
      </c>
      <c r="G66" s="237" t="s">
        <v>298</v>
      </c>
      <c r="H66" s="26">
        <f t="shared" si="2"/>
        <v>0</v>
      </c>
      <c r="I66" s="3"/>
      <c r="J66" s="27">
        <f t="shared" si="3"/>
        <v>1</v>
      </c>
      <c r="K66" s="3"/>
      <c r="L66" s="147"/>
      <c r="M66" s="224"/>
      <c r="N66" s="101">
        <f>IF(OR('Recueil des actions'!I66='Recueil des actions'!$E$188,'Recueil des actions'!I66='Recueil des actions'!$E$189),1,0)</f>
        <v>0</v>
      </c>
      <c r="O66" s="101">
        <f>IF(OR('Recueil des actions'!I66='Recueil des actions'!$E$188,'Recueil des actions'!I66='Recueil des actions'!$E$189),IF('Recueil des actions'!K66='Recueil des actions'!$F$188,1,IF('Recueil des actions'!K66='Recueil des actions'!$F$189,0.5,0)),0)</f>
        <v>0</v>
      </c>
    </row>
    <row r="67" spans="1:15" ht="26.25" thickBot="1" x14ac:dyDescent="0.3">
      <c r="A67" s="1" t="e" cm="1">
        <f t="array" aca="1" ref="A67" ca="1">_xlfn.IFS(C67="Mieux se déplacer",1,C67="Mieux se loger",2,C67="Mieux préserver",3,C67="Mieux produire",4,C67="Mieux se nourrir",5)</f>
        <v>#NAME?</v>
      </c>
      <c r="B67" s="243"/>
      <c r="C67" s="289" t="s">
        <v>295</v>
      </c>
      <c r="D67" s="244" t="s">
        <v>188</v>
      </c>
      <c r="E67" s="244" t="s">
        <v>299</v>
      </c>
      <c r="F67" s="244" t="s">
        <v>151</v>
      </c>
      <c r="G67" s="245" t="s">
        <v>300</v>
      </c>
      <c r="H67" s="127">
        <f t="shared" si="2"/>
        <v>0</v>
      </c>
      <c r="I67" s="122"/>
      <c r="J67" s="128">
        <f t="shared" si="3"/>
        <v>1</v>
      </c>
      <c r="K67" s="122"/>
      <c r="L67" s="151"/>
      <c r="M67" s="152"/>
      <c r="N67" s="101">
        <f>IF(OR('Recueil des actions'!I67='Recueil des actions'!$E$188,'Recueil des actions'!I67='Recueil des actions'!$E$189),1,0)</f>
        <v>0</v>
      </c>
      <c r="O67" s="101">
        <f>IF(OR('Recueil des actions'!I67='Recueil des actions'!$E$188,'Recueil des actions'!I67='Recueil des actions'!$E$189),IF('Recueil des actions'!K67='Recueil des actions'!$F$188,1,IF('Recueil des actions'!K67='Recueil des actions'!$F$189,0.5,0)),0)</f>
        <v>0</v>
      </c>
    </row>
    <row r="68" spans="1:15" ht="25.5" x14ac:dyDescent="0.25">
      <c r="A68" s="225" t="e" cm="1">
        <f t="array" aca="1" ref="A68" ca="1">_xlfn.IFS(C68="Mieux se déplacer",1,C68="Mieux se loger",2,C68="Mieux préserver",3,C68="Mieux produire",4,C68="Mieux se nourrir",5)</f>
        <v>#NAME?</v>
      </c>
      <c r="B68" s="135"/>
      <c r="C68" s="285" t="s">
        <v>187</v>
      </c>
      <c r="D68" s="226" t="s">
        <v>188</v>
      </c>
      <c r="E68" s="226" t="s">
        <v>189</v>
      </c>
      <c r="F68" s="226" t="s">
        <v>160</v>
      </c>
      <c r="G68" s="226" t="s">
        <v>190</v>
      </c>
      <c r="H68" s="113">
        <f t="shared" ref="H68:H97" si="4">IF(I68=E$188,3,IF(I68=E$189,2,IF(I68=E$190,1,0)))</f>
        <v>0</v>
      </c>
      <c r="I68" s="114"/>
      <c r="J68" s="115">
        <f t="shared" ref="J68:J97" si="5">IF(K68=F$188,5,IF(K68=F$189,4,IF(K68=F$190,3,IF(K68=F$191,2,1))))</f>
        <v>1</v>
      </c>
      <c r="K68" s="114"/>
      <c r="L68" s="148"/>
      <c r="M68" s="149"/>
      <c r="N68" s="101">
        <f>IF(OR('Recueil des actions'!I68='Recueil des actions'!$E$188,'Recueil des actions'!I68='Recueil des actions'!$E$189),1,0)</f>
        <v>0</v>
      </c>
      <c r="O68" s="101">
        <f>IF(OR('Recueil des actions'!I68='Recueil des actions'!$E$188,'Recueil des actions'!I68='Recueil des actions'!$E$189),IF('Recueil des actions'!K68='Recueil des actions'!$F$188,1,IF('Recueil des actions'!K68='Recueil des actions'!$F$189,0.5,0)),0)</f>
        <v>0</v>
      </c>
    </row>
    <row r="69" spans="1:15" ht="25.5" x14ac:dyDescent="0.25">
      <c r="A69" s="227" t="e" cm="1">
        <f t="array" aca="1" ref="A69" ca="1">_xlfn.IFS(C69="Mieux se déplacer",1,C69="Mieux se loger",2,C69="Mieux préserver",3,C69="Mieux produire",4,C69="Mieux se nourrir",5)</f>
        <v>#NAME?</v>
      </c>
      <c r="B69" s="136"/>
      <c r="C69" s="286" t="s">
        <v>187</v>
      </c>
      <c r="D69" s="53" t="s">
        <v>188</v>
      </c>
      <c r="E69" s="53" t="s">
        <v>189</v>
      </c>
      <c r="F69" s="53" t="s">
        <v>158</v>
      </c>
      <c r="G69" s="53" t="s">
        <v>191</v>
      </c>
      <c r="H69" s="26">
        <f t="shared" si="4"/>
        <v>0</v>
      </c>
      <c r="I69" s="3"/>
      <c r="J69" s="27">
        <f t="shared" si="5"/>
        <v>1</v>
      </c>
      <c r="K69" s="3"/>
      <c r="L69" s="146"/>
      <c r="M69" s="150"/>
      <c r="N69" s="101">
        <f>IF(OR('Recueil des actions'!I69='Recueil des actions'!$E$188,'Recueil des actions'!I69='Recueil des actions'!$E$189),1,0)</f>
        <v>0</v>
      </c>
      <c r="O69" s="101">
        <f>IF(OR('Recueil des actions'!I69='Recueil des actions'!$E$188,'Recueil des actions'!I69='Recueil des actions'!$E$189),IF('Recueil des actions'!K69='Recueil des actions'!$F$188,1,IF('Recueil des actions'!K69='Recueil des actions'!$F$189,0.5,0)),0)</f>
        <v>0</v>
      </c>
    </row>
    <row r="70" spans="1:15" ht="38.25" x14ac:dyDescent="0.25">
      <c r="A70" s="227" t="e" cm="1">
        <f t="array" aca="1" ref="A70" ca="1">_xlfn.IFS(C70="Mieux se déplacer",1,C70="Mieux se loger",2,C70="Mieux préserver",3,C70="Mieux produire",4,C70="Mieux se nourrir",5)</f>
        <v>#NAME?</v>
      </c>
      <c r="B70" s="136"/>
      <c r="C70" s="286" t="s">
        <v>187</v>
      </c>
      <c r="D70" s="53" t="s">
        <v>188</v>
      </c>
      <c r="E70" s="53" t="s">
        <v>189</v>
      </c>
      <c r="F70" s="53" t="s">
        <v>158</v>
      </c>
      <c r="G70" s="53" t="s">
        <v>192</v>
      </c>
      <c r="H70" s="26">
        <f t="shared" si="4"/>
        <v>0</v>
      </c>
      <c r="I70" s="3"/>
      <c r="J70" s="27">
        <f t="shared" si="5"/>
        <v>1</v>
      </c>
      <c r="K70" s="3"/>
      <c r="L70" s="146"/>
      <c r="M70" s="150"/>
      <c r="N70" s="101">
        <f>IF(OR('Recueil des actions'!I70='Recueil des actions'!$E$188,'Recueil des actions'!I70='Recueil des actions'!$E$189),1,0)</f>
        <v>0</v>
      </c>
      <c r="O70" s="101">
        <f>IF(OR('Recueil des actions'!I70='Recueil des actions'!$E$188,'Recueil des actions'!I70='Recueil des actions'!$E$189),IF('Recueil des actions'!K70='Recueil des actions'!$F$188,1,IF('Recueil des actions'!K70='Recueil des actions'!$F$189,0.5,0)),0)</f>
        <v>0</v>
      </c>
    </row>
    <row r="71" spans="1:15" ht="25.5" x14ac:dyDescent="0.25">
      <c r="A71" s="227" t="e" cm="1">
        <f t="array" aca="1" ref="A71" ca="1">_xlfn.IFS(C71="Mieux se déplacer",1,C71="Mieux se loger",2,C71="Mieux préserver",3,C71="Mieux produire",4,C71="Mieux se nourrir",5)</f>
        <v>#NAME?</v>
      </c>
      <c r="B71" s="136"/>
      <c r="C71" s="286" t="s">
        <v>187</v>
      </c>
      <c r="D71" s="53" t="s">
        <v>188</v>
      </c>
      <c r="E71" s="53" t="s">
        <v>189</v>
      </c>
      <c r="F71" s="53" t="s">
        <v>158</v>
      </c>
      <c r="G71" s="53" t="s">
        <v>193</v>
      </c>
      <c r="H71" s="26">
        <f t="shared" si="4"/>
        <v>0</v>
      </c>
      <c r="I71" s="3"/>
      <c r="J71" s="27">
        <f t="shared" si="5"/>
        <v>1</v>
      </c>
      <c r="K71" s="3"/>
      <c r="L71" s="146"/>
      <c r="M71" s="150"/>
      <c r="N71" s="101">
        <f>IF(OR('Recueil des actions'!I71='Recueil des actions'!$E$188,'Recueil des actions'!I71='Recueil des actions'!$E$189),1,0)</f>
        <v>0</v>
      </c>
      <c r="O71" s="101">
        <f>IF(OR('Recueil des actions'!I71='Recueil des actions'!$E$188,'Recueil des actions'!I71='Recueil des actions'!$E$189),IF('Recueil des actions'!K71='Recueil des actions'!$F$188,1,IF('Recueil des actions'!K71='Recueil des actions'!$F$189,0.5,0)),0)</f>
        <v>0</v>
      </c>
    </row>
    <row r="72" spans="1:15" ht="38.25" x14ac:dyDescent="0.25">
      <c r="A72" s="227" t="e" cm="1">
        <f t="array" aca="1" ref="A72" ca="1">_xlfn.IFS(C72="Mieux se déplacer",1,C72="Mieux se loger",2,C72="Mieux préserver",3,C72="Mieux produire",4,C72="Mieux se nourrir",5)</f>
        <v>#NAME?</v>
      </c>
      <c r="B72" s="136"/>
      <c r="C72" s="286" t="s">
        <v>187</v>
      </c>
      <c r="D72" s="53" t="s">
        <v>188</v>
      </c>
      <c r="E72" s="53" t="s">
        <v>194</v>
      </c>
      <c r="F72" s="53" t="s">
        <v>158</v>
      </c>
      <c r="G72" s="53" t="s">
        <v>195</v>
      </c>
      <c r="H72" s="26">
        <f t="shared" si="4"/>
        <v>0</v>
      </c>
      <c r="I72" s="3"/>
      <c r="J72" s="27">
        <f t="shared" si="5"/>
        <v>1</v>
      </c>
      <c r="K72" s="3"/>
      <c r="L72" s="146"/>
      <c r="M72" s="150"/>
      <c r="N72" s="101">
        <f>IF(OR('Recueil des actions'!I72='Recueil des actions'!$E$188,'Recueil des actions'!I72='Recueil des actions'!$E$189),1,0)</f>
        <v>0</v>
      </c>
      <c r="O72" s="101">
        <f>IF(OR('Recueil des actions'!I72='Recueil des actions'!$E$188,'Recueil des actions'!I72='Recueil des actions'!$E$189),IF('Recueil des actions'!K72='Recueil des actions'!$F$188,1,IF('Recueil des actions'!K72='Recueil des actions'!$F$189,0.5,0)),0)</f>
        <v>0</v>
      </c>
    </row>
    <row r="73" spans="1:15" ht="25.5" x14ac:dyDescent="0.25">
      <c r="A73" s="227" t="e" cm="1">
        <f t="array" aca="1" ref="A73" ca="1">_xlfn.IFS(C73="Mieux se déplacer",1,C73="Mieux se loger",2,C73="Mieux préserver",3,C73="Mieux produire",4,C73="Mieux se nourrir",5)</f>
        <v>#NAME?</v>
      </c>
      <c r="B73" s="136"/>
      <c r="C73" s="286" t="s">
        <v>187</v>
      </c>
      <c r="D73" s="53" t="s">
        <v>188</v>
      </c>
      <c r="E73" s="53" t="s">
        <v>194</v>
      </c>
      <c r="F73" s="53" t="s">
        <v>158</v>
      </c>
      <c r="G73" s="53" t="s">
        <v>196</v>
      </c>
      <c r="H73" s="26">
        <f t="shared" si="4"/>
        <v>0</v>
      </c>
      <c r="I73" s="3"/>
      <c r="J73" s="27">
        <f t="shared" si="5"/>
        <v>1</v>
      </c>
      <c r="K73" s="3"/>
      <c r="L73" s="146"/>
      <c r="M73" s="150"/>
      <c r="N73" s="101">
        <f>IF(OR('Recueil des actions'!I73='Recueil des actions'!$E$188,'Recueil des actions'!I73='Recueil des actions'!$E$189),1,0)</f>
        <v>0</v>
      </c>
      <c r="O73" s="101">
        <f>IF(OR('Recueil des actions'!I73='Recueil des actions'!$E$188,'Recueil des actions'!I73='Recueil des actions'!$E$189),IF('Recueil des actions'!K73='Recueil des actions'!$F$188,1,IF('Recueil des actions'!K73='Recueil des actions'!$F$189,0.5,0)),0)</f>
        <v>0</v>
      </c>
    </row>
    <row r="74" spans="1:15" ht="26.25" thickBot="1" x14ac:dyDescent="0.3">
      <c r="A74" s="228" t="e" cm="1">
        <f t="array" aca="1" ref="A74" ca="1">_xlfn.IFS(C74="Mieux se déplacer",1,C74="Mieux se loger",2,C74="Mieux préserver",3,C74="Mieux produire",4,C74="Mieux se nourrir",5)</f>
        <v>#NAME?</v>
      </c>
      <c r="B74" s="229"/>
      <c r="C74" s="289" t="s">
        <v>187</v>
      </c>
      <c r="D74" s="230" t="s">
        <v>188</v>
      </c>
      <c r="E74" s="230" t="s">
        <v>194</v>
      </c>
      <c r="F74" s="230" t="s">
        <v>151</v>
      </c>
      <c r="G74" s="230" t="s">
        <v>197</v>
      </c>
      <c r="H74" s="127">
        <f t="shared" si="4"/>
        <v>0</v>
      </c>
      <c r="I74" s="122"/>
      <c r="J74" s="128">
        <f t="shared" si="5"/>
        <v>1</v>
      </c>
      <c r="K74" s="122"/>
      <c r="L74" s="151"/>
      <c r="M74" s="152"/>
      <c r="N74" s="101">
        <f>IF(OR('Recueil des actions'!I74='Recueil des actions'!$E$188,'Recueil des actions'!I74='Recueil des actions'!$E$189),1,0)</f>
        <v>0</v>
      </c>
      <c r="O74" s="101">
        <f>IF(OR('Recueil des actions'!I74='Recueil des actions'!$E$188,'Recueil des actions'!I74='Recueil des actions'!$E$189),IF('Recueil des actions'!K74='Recueil des actions'!$F$188,1,IF('Recueil des actions'!K74='Recueil des actions'!$F$189,0.5,0)),0)</f>
        <v>0</v>
      </c>
    </row>
    <row r="75" spans="1:15" ht="25.5" x14ac:dyDescent="0.25">
      <c r="A75" s="1" t="e" cm="1">
        <f t="array" aca="1" ref="A75" ca="1">_xlfn.IFS(C75="Mieux se déplacer",1,C75="Mieux se loger",2,C75="Mieux préserver",3,C75="Mieux produire",4,C75="Mieux se nourrir",5)</f>
        <v>#NAME?</v>
      </c>
      <c r="B75" s="105"/>
      <c r="C75" s="288" t="s">
        <v>198</v>
      </c>
      <c r="D75" s="223" t="s">
        <v>199</v>
      </c>
      <c r="E75" s="223" t="s">
        <v>199</v>
      </c>
      <c r="F75" s="223" t="s">
        <v>151</v>
      </c>
      <c r="G75" s="223" t="s">
        <v>200</v>
      </c>
      <c r="H75" s="26">
        <f t="shared" si="4"/>
        <v>0</v>
      </c>
      <c r="I75" s="3"/>
      <c r="J75" s="27">
        <f t="shared" si="5"/>
        <v>1</v>
      </c>
      <c r="K75" s="3"/>
      <c r="L75" s="147"/>
      <c r="M75" s="224"/>
      <c r="N75" s="101">
        <f>IF(OR('Recueil des actions'!I75='Recueil des actions'!$E$188,'Recueil des actions'!I75='Recueil des actions'!$E$189),1,0)</f>
        <v>0</v>
      </c>
      <c r="O75" s="101">
        <f>IF(OR('Recueil des actions'!I75='Recueil des actions'!$E$188,'Recueil des actions'!I75='Recueil des actions'!$E$189),IF('Recueil des actions'!K75='Recueil des actions'!$F$188,1,IF('Recueil des actions'!K75='Recueil des actions'!$F$189,0.5,0)),0)</f>
        <v>0</v>
      </c>
    </row>
    <row r="76" spans="1:15" ht="25.5" x14ac:dyDescent="0.25">
      <c r="A76" s="1" t="e" cm="1">
        <f t="array" aca="1" ref="A76" ca="1">_xlfn.IFS(C76="Mieux se déplacer",1,C76="Mieux se loger",2,C76="Mieux préserver",3,C76="Mieux produire",4,C76="Mieux se nourrir",5)</f>
        <v>#NAME?</v>
      </c>
      <c r="B76" s="105"/>
      <c r="C76" s="286" t="s">
        <v>198</v>
      </c>
      <c r="D76" s="49" t="s">
        <v>199</v>
      </c>
      <c r="E76" s="49" t="s">
        <v>199</v>
      </c>
      <c r="F76" s="49" t="s">
        <v>201</v>
      </c>
      <c r="G76" s="49" t="s">
        <v>202</v>
      </c>
      <c r="H76" s="26">
        <f t="shared" si="4"/>
        <v>0</v>
      </c>
      <c r="I76" s="3"/>
      <c r="J76" s="27">
        <f t="shared" si="5"/>
        <v>1</v>
      </c>
      <c r="K76" s="3"/>
      <c r="L76" s="146"/>
      <c r="M76" s="150"/>
      <c r="N76" s="101">
        <f>IF(OR('Recueil des actions'!I76='Recueil des actions'!$E$188,'Recueil des actions'!I76='Recueil des actions'!$E$189),1,0)</f>
        <v>0</v>
      </c>
      <c r="O76" s="101">
        <f>IF(OR('Recueil des actions'!I76='Recueil des actions'!$E$188,'Recueil des actions'!I76='Recueil des actions'!$E$189),IF('Recueil des actions'!K76='Recueil des actions'!$F$188,1,IF('Recueil des actions'!K76='Recueil des actions'!$F$189,0.5,0)),0)</f>
        <v>0</v>
      </c>
    </row>
    <row r="77" spans="1:15" ht="51" x14ac:dyDescent="0.25">
      <c r="A77" s="1" t="e" cm="1">
        <f t="array" aca="1" ref="A77" ca="1">_xlfn.IFS(C77="Mieux se déplacer",1,C77="Mieux se loger",2,C77="Mieux préserver",3,C77="Mieux produire",4,C77="Mieux se nourrir",5)</f>
        <v>#NAME?</v>
      </c>
      <c r="B77" s="105"/>
      <c r="C77" s="286" t="s">
        <v>198</v>
      </c>
      <c r="D77" s="49" t="s">
        <v>203</v>
      </c>
      <c r="E77" s="49" t="s">
        <v>204</v>
      </c>
      <c r="F77" s="49" t="s">
        <v>205</v>
      </c>
      <c r="G77" s="49" t="s">
        <v>206</v>
      </c>
      <c r="H77" s="26">
        <f t="shared" si="4"/>
        <v>0</v>
      </c>
      <c r="I77" s="3"/>
      <c r="J77" s="27">
        <f t="shared" si="5"/>
        <v>1</v>
      </c>
      <c r="K77" s="3"/>
      <c r="L77" s="146"/>
      <c r="M77" s="150"/>
      <c r="N77" s="101">
        <f>IF(OR('Recueil des actions'!I77='Recueil des actions'!$E$188,'Recueil des actions'!I77='Recueil des actions'!$E$189),1,0)</f>
        <v>0</v>
      </c>
      <c r="O77" s="101">
        <f>IF(OR('Recueil des actions'!I77='Recueil des actions'!$E$188,'Recueil des actions'!I77='Recueil des actions'!$E$189),IF('Recueil des actions'!K77='Recueil des actions'!$F$188,1,IF('Recueil des actions'!K77='Recueil des actions'!$F$189,0.5,0)),0)</f>
        <v>0</v>
      </c>
    </row>
    <row r="78" spans="1:15" ht="51" x14ac:dyDescent="0.25">
      <c r="A78" s="1" t="e" cm="1">
        <f t="array" aca="1" ref="A78" ca="1">_xlfn.IFS(C78="Mieux se déplacer",1,C78="Mieux se loger",2,C78="Mieux préserver",3,C78="Mieux produire",4,C78="Mieux se nourrir",5)</f>
        <v>#NAME?</v>
      </c>
      <c r="B78" s="105"/>
      <c r="C78" s="290" t="s">
        <v>198</v>
      </c>
      <c r="D78" s="49" t="s">
        <v>207</v>
      </c>
      <c r="E78" s="49" t="s">
        <v>208</v>
      </c>
      <c r="F78" s="49" t="s">
        <v>155</v>
      </c>
      <c r="G78" s="49" t="s">
        <v>209</v>
      </c>
      <c r="H78" s="26">
        <f t="shared" si="4"/>
        <v>0</v>
      </c>
      <c r="I78" s="3"/>
      <c r="J78" s="27">
        <f t="shared" si="5"/>
        <v>1</v>
      </c>
      <c r="K78" s="3"/>
      <c r="L78" s="146"/>
      <c r="M78" s="150"/>
      <c r="N78" s="101">
        <f>IF(OR('Recueil des actions'!I78='Recueil des actions'!$E$188,'Recueil des actions'!I78='Recueil des actions'!$E$189),1,0)</f>
        <v>0</v>
      </c>
      <c r="O78" s="101">
        <f>IF(OR('Recueil des actions'!I78='Recueil des actions'!$E$188,'Recueil des actions'!I78='Recueil des actions'!$E$189),IF('Recueil des actions'!K78='Recueil des actions'!$F$188,1,IF('Recueil des actions'!K78='Recueil des actions'!$F$189,0.5,0)),0)</f>
        <v>0</v>
      </c>
    </row>
    <row r="79" spans="1:15" ht="38.25" x14ac:dyDescent="0.25">
      <c r="A79" s="1" t="e" cm="1">
        <f t="array" aca="1" ref="A79" ca="1">_xlfn.IFS(C79="Mieux se déplacer",1,C79="Mieux se loger",2,C79="Mieux préserver",3,C79="Mieux produire",4,C79="Mieux se nourrir",5)</f>
        <v>#NAME?</v>
      </c>
      <c r="B79" s="105"/>
      <c r="C79" s="290" t="s">
        <v>198</v>
      </c>
      <c r="D79" s="49" t="s">
        <v>199</v>
      </c>
      <c r="E79" s="49" t="s">
        <v>199</v>
      </c>
      <c r="F79" s="49" t="s">
        <v>155</v>
      </c>
      <c r="G79" s="49" t="s">
        <v>210</v>
      </c>
      <c r="H79" s="26">
        <f t="shared" si="4"/>
        <v>0</v>
      </c>
      <c r="I79" s="3"/>
      <c r="J79" s="27">
        <f t="shared" si="5"/>
        <v>1</v>
      </c>
      <c r="K79" s="3"/>
      <c r="L79" s="146"/>
      <c r="M79" s="150"/>
      <c r="N79" s="101">
        <f>IF(OR('Recueil des actions'!I79='Recueil des actions'!$E$188,'Recueil des actions'!I79='Recueil des actions'!$E$189),1,0)</f>
        <v>0</v>
      </c>
      <c r="O79" s="101">
        <f>IF(OR('Recueil des actions'!I79='Recueil des actions'!$E$188,'Recueil des actions'!I79='Recueil des actions'!$E$189),IF('Recueil des actions'!K79='Recueil des actions'!$F$188,1,IF('Recueil des actions'!K79='Recueil des actions'!$F$189,0.5,0)),0)</f>
        <v>0</v>
      </c>
    </row>
    <row r="80" spans="1:15" ht="38.25" x14ac:dyDescent="0.25">
      <c r="A80" s="1" t="e" cm="1">
        <f t="array" aca="1" ref="A80" ca="1">_xlfn.IFS(C80="Mieux se déplacer",1,C80="Mieux se loger",2,C80="Mieux préserver",3,C80="Mieux produire",4,C80="Mieux se nourrir",5)</f>
        <v>#NAME?</v>
      </c>
      <c r="B80" s="105"/>
      <c r="C80" s="290" t="s">
        <v>198</v>
      </c>
      <c r="D80" s="49" t="s">
        <v>199</v>
      </c>
      <c r="E80" s="49" t="s">
        <v>199</v>
      </c>
      <c r="F80" s="49" t="s">
        <v>160</v>
      </c>
      <c r="G80" s="49" t="s">
        <v>211</v>
      </c>
      <c r="H80" s="26">
        <f t="shared" si="4"/>
        <v>0</v>
      </c>
      <c r="I80" s="3"/>
      <c r="J80" s="27">
        <f t="shared" si="5"/>
        <v>1</v>
      </c>
      <c r="K80" s="3"/>
      <c r="L80" s="146"/>
      <c r="M80" s="150"/>
      <c r="N80" s="101">
        <f>IF(OR('Recueil des actions'!I80='Recueil des actions'!$E$188,'Recueil des actions'!I80='Recueil des actions'!$E$189),1,0)</f>
        <v>0</v>
      </c>
      <c r="O80" s="101">
        <f>IF(OR('Recueil des actions'!I80='Recueil des actions'!$E$188,'Recueil des actions'!I80='Recueil des actions'!$E$189),IF('Recueil des actions'!K80='Recueil des actions'!$F$188,1,IF('Recueil des actions'!K80='Recueil des actions'!$F$189,0.5,0)),0)</f>
        <v>0</v>
      </c>
    </row>
    <row r="81" spans="1:15" ht="38.25" x14ac:dyDescent="0.25">
      <c r="A81" s="1" t="e" cm="1">
        <f t="array" aca="1" ref="A81" ca="1">_xlfn.IFS(C81="Mieux se déplacer",1,C81="Mieux se loger",2,C81="Mieux préserver",3,C81="Mieux produire",4,C81="Mieux se nourrir",5)</f>
        <v>#NAME?</v>
      </c>
      <c r="B81" s="105"/>
      <c r="C81" s="290" t="s">
        <v>198</v>
      </c>
      <c r="D81" s="49" t="s">
        <v>199</v>
      </c>
      <c r="E81" s="49" t="s">
        <v>199</v>
      </c>
      <c r="F81" s="49" t="s">
        <v>212</v>
      </c>
      <c r="G81" s="49" t="s">
        <v>213</v>
      </c>
      <c r="H81" s="26">
        <f t="shared" si="4"/>
        <v>0</v>
      </c>
      <c r="I81" s="3"/>
      <c r="J81" s="27">
        <f t="shared" si="5"/>
        <v>1</v>
      </c>
      <c r="K81" s="3"/>
      <c r="L81" s="146"/>
      <c r="M81" s="150"/>
      <c r="N81" s="101">
        <f>IF(OR('Recueil des actions'!I81='Recueil des actions'!$E$188,'Recueil des actions'!I81='Recueil des actions'!$E$189),1,0)</f>
        <v>0</v>
      </c>
      <c r="O81" s="101">
        <f>IF(OR('Recueil des actions'!I81='Recueil des actions'!$E$188,'Recueil des actions'!I81='Recueil des actions'!$E$189),IF('Recueil des actions'!K81='Recueil des actions'!$F$188,1,IF('Recueil des actions'!K81='Recueil des actions'!$F$189,0.5,0)),0)</f>
        <v>0</v>
      </c>
    </row>
    <row r="82" spans="1:15" ht="25.5" x14ac:dyDescent="0.25">
      <c r="A82" s="1" t="e" cm="1">
        <f t="array" aca="1" ref="A82" ca="1">_xlfn.IFS(C82="Mieux se déplacer",1,C82="Mieux se loger",2,C82="Mieux préserver",3,C82="Mieux produire",4,C82="Mieux se nourrir",5)</f>
        <v>#NAME?</v>
      </c>
      <c r="B82" s="105"/>
      <c r="C82" s="290" t="s">
        <v>198</v>
      </c>
      <c r="D82" s="49" t="s">
        <v>199</v>
      </c>
      <c r="E82" s="49" t="s">
        <v>199</v>
      </c>
      <c r="F82" s="49" t="s">
        <v>155</v>
      </c>
      <c r="G82" s="49" t="s">
        <v>214</v>
      </c>
      <c r="H82" s="26">
        <f t="shared" si="4"/>
        <v>0</v>
      </c>
      <c r="I82" s="3"/>
      <c r="J82" s="27">
        <f t="shared" si="5"/>
        <v>1</v>
      </c>
      <c r="K82" s="3"/>
      <c r="L82" s="146"/>
      <c r="M82" s="150"/>
      <c r="N82" s="101">
        <f>IF(OR('Recueil des actions'!I82='Recueil des actions'!$E$188,'Recueil des actions'!I82='Recueil des actions'!$E$189),1,0)</f>
        <v>0</v>
      </c>
      <c r="O82" s="101">
        <f>IF(OR('Recueil des actions'!I82='Recueil des actions'!$E$188,'Recueil des actions'!I82='Recueil des actions'!$E$189),IF('Recueil des actions'!K82='Recueil des actions'!$F$188,1,IF('Recueil des actions'!K82='Recueil des actions'!$F$189,0.5,0)),0)</f>
        <v>0</v>
      </c>
    </row>
    <row r="83" spans="1:15" ht="25.5" x14ac:dyDescent="0.25">
      <c r="A83" s="1" t="e" cm="1">
        <f t="array" aca="1" ref="A83" ca="1">_xlfn.IFS(C83="Mieux se déplacer",1,C83="Mieux se loger",2,C83="Mieux préserver",3,C83="Mieux produire",4,C83="Mieux se nourrir",5)</f>
        <v>#NAME?</v>
      </c>
      <c r="B83" s="105"/>
      <c r="C83" s="290" t="s">
        <v>198</v>
      </c>
      <c r="D83" s="49" t="s">
        <v>199</v>
      </c>
      <c r="E83" s="49" t="s">
        <v>199</v>
      </c>
      <c r="F83" s="49" t="s">
        <v>158</v>
      </c>
      <c r="G83" s="49" t="s">
        <v>215</v>
      </c>
      <c r="H83" s="26">
        <f t="shared" si="4"/>
        <v>0</v>
      </c>
      <c r="I83" s="3"/>
      <c r="J83" s="27">
        <f t="shared" si="5"/>
        <v>1</v>
      </c>
      <c r="K83" s="3"/>
      <c r="L83" s="146"/>
      <c r="M83" s="150"/>
      <c r="N83" s="101">
        <f>IF(OR('Recueil des actions'!I83='Recueil des actions'!$E$188,'Recueil des actions'!I83='Recueil des actions'!$E$189),1,0)</f>
        <v>0</v>
      </c>
      <c r="O83" s="101">
        <f>IF(OR('Recueil des actions'!I83='Recueil des actions'!$E$188,'Recueil des actions'!I83='Recueil des actions'!$E$189),IF('Recueil des actions'!K83='Recueil des actions'!$F$188,1,IF('Recueil des actions'!K83='Recueil des actions'!$F$189,0.5,0)),0)</f>
        <v>0</v>
      </c>
    </row>
    <row r="84" spans="1:15" ht="25.5" x14ac:dyDescent="0.25">
      <c r="A84" s="1" t="e" cm="1">
        <f t="array" aca="1" ref="A84" ca="1">_xlfn.IFS(C84="Mieux se déplacer",1,C84="Mieux se loger",2,C84="Mieux préserver",3,C84="Mieux produire",4,C84="Mieux se nourrir",5)</f>
        <v>#NAME?</v>
      </c>
      <c r="B84" s="105"/>
      <c r="C84" s="290" t="s">
        <v>198</v>
      </c>
      <c r="D84" s="54" t="s">
        <v>9</v>
      </c>
      <c r="E84" s="54" t="s">
        <v>231</v>
      </c>
      <c r="F84" s="54" t="s">
        <v>158</v>
      </c>
      <c r="G84" s="54" t="s">
        <v>232</v>
      </c>
      <c r="H84" s="26">
        <f t="shared" si="4"/>
        <v>0</v>
      </c>
      <c r="I84" s="3"/>
      <c r="J84" s="27">
        <f t="shared" si="5"/>
        <v>1</v>
      </c>
      <c r="K84" s="3"/>
      <c r="L84" s="146"/>
      <c r="M84" s="150"/>
      <c r="N84" s="101">
        <f>IF(OR('Recueil des actions'!I84='Recueil des actions'!$E$188,'Recueil des actions'!I84='Recueil des actions'!$E$189),1,0)</f>
        <v>0</v>
      </c>
      <c r="O84" s="101">
        <f>IF(OR('Recueil des actions'!I84='Recueil des actions'!$E$188,'Recueil des actions'!I84='Recueil des actions'!$E$189),IF('Recueil des actions'!K84='Recueil des actions'!$F$188,1,IF('Recueil des actions'!K84='Recueil des actions'!$F$189,0.5,0)),0)</f>
        <v>0</v>
      </c>
    </row>
    <row r="85" spans="1:15" ht="25.5" x14ac:dyDescent="0.25">
      <c r="A85" s="1" t="e" cm="1">
        <f t="array" aca="1" ref="A85" ca="1">_xlfn.IFS(C85="Mieux se déplacer",1,C85="Mieux se loger",2,C85="Mieux préserver",3,C85="Mieux produire",4,C85="Mieux se nourrir",5)</f>
        <v>#NAME?</v>
      </c>
      <c r="B85" s="105"/>
      <c r="C85" s="290" t="s">
        <v>198</v>
      </c>
      <c r="D85" s="54" t="s">
        <v>9</v>
      </c>
      <c r="E85" s="54" t="s">
        <v>231</v>
      </c>
      <c r="F85" s="54" t="s">
        <v>151</v>
      </c>
      <c r="G85" s="54" t="s">
        <v>233</v>
      </c>
      <c r="H85" s="26">
        <f t="shared" si="4"/>
        <v>0</v>
      </c>
      <c r="I85" s="3"/>
      <c r="J85" s="27">
        <f t="shared" si="5"/>
        <v>1</v>
      </c>
      <c r="K85" s="3"/>
      <c r="L85" s="146"/>
      <c r="M85" s="150"/>
      <c r="N85" s="101">
        <f>IF(OR('Recueil des actions'!I85='Recueil des actions'!$E$188,'Recueil des actions'!I85='Recueil des actions'!$E$189),1,0)</f>
        <v>0</v>
      </c>
      <c r="O85" s="101">
        <f>IF(OR('Recueil des actions'!I85='Recueil des actions'!$E$188,'Recueil des actions'!I85='Recueil des actions'!$E$189),IF('Recueil des actions'!K85='Recueil des actions'!$F$188,1,IF('Recueil des actions'!K85='Recueil des actions'!$F$189,0.5,0)),0)</f>
        <v>0</v>
      </c>
    </row>
    <row r="86" spans="1:15" ht="25.5" x14ac:dyDescent="0.25">
      <c r="A86" s="1" t="e" cm="1">
        <f t="array" aca="1" ref="A86" ca="1">_xlfn.IFS(C86="Mieux se déplacer",1,C86="Mieux se loger",2,C86="Mieux préserver",3,C86="Mieux produire",4,C86="Mieux se nourrir",5)</f>
        <v>#NAME?</v>
      </c>
      <c r="B86" s="105"/>
      <c r="C86" s="290" t="s">
        <v>198</v>
      </c>
      <c r="D86" s="54" t="s">
        <v>9</v>
      </c>
      <c r="E86" s="54" t="s">
        <v>231</v>
      </c>
      <c r="F86" s="54" t="s">
        <v>158</v>
      </c>
      <c r="G86" s="54" t="s">
        <v>234</v>
      </c>
      <c r="H86" s="26">
        <f t="shared" si="4"/>
        <v>0</v>
      </c>
      <c r="I86" s="3"/>
      <c r="J86" s="27">
        <f t="shared" si="5"/>
        <v>1</v>
      </c>
      <c r="K86" s="3"/>
      <c r="L86" s="146"/>
      <c r="M86" s="150"/>
      <c r="N86" s="101">
        <f>IF(OR('Recueil des actions'!I86='Recueil des actions'!$E$188,'Recueil des actions'!I86='Recueil des actions'!$E$189),1,0)</f>
        <v>0</v>
      </c>
      <c r="O86" s="101">
        <f>IF(OR('Recueil des actions'!I86='Recueil des actions'!$E$188,'Recueil des actions'!I86='Recueil des actions'!$E$189),IF('Recueil des actions'!K86='Recueil des actions'!$F$188,1,IF('Recueil des actions'!K86='Recueil des actions'!$F$189,0.5,0)),0)</f>
        <v>0</v>
      </c>
    </row>
    <row r="87" spans="1:15" ht="25.5" x14ac:dyDescent="0.25">
      <c r="A87" s="1" t="e" cm="1">
        <f t="array" aca="1" ref="A87" ca="1">_xlfn.IFS(C87="Mieux se déplacer",1,C87="Mieux se loger",2,C87="Mieux préserver",3,C87="Mieux produire",4,C87="Mieux se nourrir",5)</f>
        <v>#NAME?</v>
      </c>
      <c r="B87" s="105"/>
      <c r="C87" s="290" t="s">
        <v>198</v>
      </c>
      <c r="D87" s="49" t="s">
        <v>216</v>
      </c>
      <c r="E87" s="49" t="s">
        <v>217</v>
      </c>
      <c r="F87" s="49" t="s">
        <v>151</v>
      </c>
      <c r="G87" s="49" t="s">
        <v>218</v>
      </c>
      <c r="H87" s="26">
        <f t="shared" si="4"/>
        <v>0</v>
      </c>
      <c r="I87" s="3"/>
      <c r="J87" s="27">
        <f t="shared" si="5"/>
        <v>1</v>
      </c>
      <c r="K87" s="3"/>
      <c r="L87" s="146"/>
      <c r="M87" s="150"/>
      <c r="N87" s="101">
        <f>IF(OR('Recueil des actions'!I87='Recueil des actions'!$E$188,'Recueil des actions'!I87='Recueil des actions'!$E$189),1,0)</f>
        <v>0</v>
      </c>
      <c r="O87" s="101">
        <f>IF(OR('Recueil des actions'!I87='Recueil des actions'!$E$188,'Recueil des actions'!I87='Recueil des actions'!$E$189),IF('Recueil des actions'!K87='Recueil des actions'!$F$188,1,IF('Recueil des actions'!K87='Recueil des actions'!$F$189,0.5,0)),0)</f>
        <v>0</v>
      </c>
    </row>
    <row r="88" spans="1:15" ht="25.5" x14ac:dyDescent="0.25">
      <c r="A88" s="1" t="e" cm="1">
        <f t="array" aca="1" ref="A88" ca="1">_xlfn.IFS(C88="Mieux se déplacer",1,C88="Mieux se loger",2,C88="Mieux préserver",3,C88="Mieux produire",4,C88="Mieux se nourrir",5)</f>
        <v>#NAME?</v>
      </c>
      <c r="B88" s="105"/>
      <c r="C88" s="290" t="s">
        <v>198</v>
      </c>
      <c r="D88" s="49" t="s">
        <v>216</v>
      </c>
      <c r="E88" s="49" t="s">
        <v>217</v>
      </c>
      <c r="F88" s="49" t="s">
        <v>201</v>
      </c>
      <c r="G88" s="49" t="s">
        <v>219</v>
      </c>
      <c r="H88" s="26">
        <f t="shared" si="4"/>
        <v>0</v>
      </c>
      <c r="I88" s="3"/>
      <c r="J88" s="27">
        <f t="shared" si="5"/>
        <v>1</v>
      </c>
      <c r="K88" s="3"/>
      <c r="L88" s="146"/>
      <c r="M88" s="150"/>
      <c r="N88" s="101">
        <f>IF(OR('Recueil des actions'!I88='Recueil des actions'!$E$188,'Recueil des actions'!I88='Recueil des actions'!$E$189),1,0)</f>
        <v>0</v>
      </c>
      <c r="O88" s="101">
        <f>IF(OR('Recueil des actions'!I88='Recueil des actions'!$E$188,'Recueil des actions'!I88='Recueil des actions'!$E$189),IF('Recueil des actions'!K88='Recueil des actions'!$F$188,1,IF('Recueil des actions'!K88='Recueil des actions'!$F$189,0.5,0)),0)</f>
        <v>0</v>
      </c>
    </row>
    <row r="89" spans="1:15" ht="25.5" x14ac:dyDescent="0.25">
      <c r="A89" s="1" t="e" cm="1">
        <f t="array" aca="1" ref="A89" ca="1">_xlfn.IFS(C89="Mieux se déplacer",1,C89="Mieux se loger",2,C89="Mieux préserver",3,C89="Mieux produire",4,C89="Mieux se nourrir",5)</f>
        <v>#NAME?</v>
      </c>
      <c r="B89" s="105"/>
      <c r="C89" s="290" t="s">
        <v>198</v>
      </c>
      <c r="D89" s="49" t="s">
        <v>216</v>
      </c>
      <c r="E89" s="49" t="s">
        <v>217</v>
      </c>
      <c r="F89" s="49" t="s">
        <v>151</v>
      </c>
      <c r="G89" s="49" t="s">
        <v>220</v>
      </c>
      <c r="H89" s="26">
        <f t="shared" si="4"/>
        <v>0</v>
      </c>
      <c r="I89" s="3"/>
      <c r="J89" s="27">
        <f t="shared" si="5"/>
        <v>1</v>
      </c>
      <c r="K89" s="3"/>
      <c r="L89" s="146"/>
      <c r="M89" s="150"/>
      <c r="N89" s="101">
        <f>IF(OR('Recueil des actions'!I89='Recueil des actions'!$E$188,'Recueil des actions'!I89='Recueil des actions'!$E$189),1,0)</f>
        <v>0</v>
      </c>
      <c r="O89" s="101">
        <f>IF(OR('Recueil des actions'!I89='Recueil des actions'!$E$188,'Recueil des actions'!I89='Recueil des actions'!$E$189),IF('Recueil des actions'!K89='Recueil des actions'!$F$188,1,IF('Recueil des actions'!K89='Recueil des actions'!$F$189,0.5,0)),0)</f>
        <v>0</v>
      </c>
    </row>
    <row r="90" spans="1:15" ht="25.5" x14ac:dyDescent="0.25">
      <c r="A90" s="1" t="e" cm="1">
        <f t="array" aca="1" ref="A90" ca="1">_xlfn.IFS(C90="Mieux se déplacer",1,C90="Mieux se loger",2,C90="Mieux préserver",3,C90="Mieux produire",4,C90="Mieux se nourrir",5)</f>
        <v>#NAME?</v>
      </c>
      <c r="B90" s="105"/>
      <c r="C90" s="290" t="s">
        <v>198</v>
      </c>
      <c r="D90" s="49" t="s">
        <v>216</v>
      </c>
      <c r="E90" s="49" t="s">
        <v>217</v>
      </c>
      <c r="F90" s="49" t="s">
        <v>205</v>
      </c>
      <c r="G90" s="49" t="s">
        <v>221</v>
      </c>
      <c r="H90" s="26">
        <f t="shared" si="4"/>
        <v>0</v>
      </c>
      <c r="I90" s="3"/>
      <c r="J90" s="27">
        <f t="shared" si="5"/>
        <v>1</v>
      </c>
      <c r="K90" s="3"/>
      <c r="L90" s="146"/>
      <c r="M90" s="150"/>
      <c r="N90" s="101">
        <f>IF(OR('Recueil des actions'!I90='Recueil des actions'!$E$188,'Recueil des actions'!I90='Recueil des actions'!$E$189),1,0)</f>
        <v>0</v>
      </c>
      <c r="O90" s="101">
        <f>IF(OR('Recueil des actions'!I90='Recueil des actions'!$E$188,'Recueil des actions'!I90='Recueil des actions'!$E$189),IF('Recueil des actions'!K90='Recueil des actions'!$F$188,1,IF('Recueil des actions'!K90='Recueil des actions'!$F$189,0.5,0)),0)</f>
        <v>0</v>
      </c>
    </row>
    <row r="91" spans="1:15" ht="25.5" x14ac:dyDescent="0.25">
      <c r="A91" s="1" t="e" cm="1">
        <f t="array" aca="1" ref="A91" ca="1">_xlfn.IFS(C91="Mieux se déplacer",1,C91="Mieux se loger",2,C91="Mieux préserver",3,C91="Mieux produire",4,C91="Mieux se nourrir",5)</f>
        <v>#NAME?</v>
      </c>
      <c r="B91" s="105"/>
      <c r="C91" s="290" t="s">
        <v>198</v>
      </c>
      <c r="D91" s="49" t="s">
        <v>216</v>
      </c>
      <c r="E91" s="49" t="s">
        <v>217</v>
      </c>
      <c r="F91" s="49" t="s">
        <v>158</v>
      </c>
      <c r="G91" s="49" t="s">
        <v>222</v>
      </c>
      <c r="H91" s="26">
        <f t="shared" si="4"/>
        <v>0</v>
      </c>
      <c r="I91" s="3"/>
      <c r="J91" s="27">
        <f t="shared" si="5"/>
        <v>1</v>
      </c>
      <c r="K91" s="3"/>
      <c r="L91" s="146"/>
      <c r="M91" s="150"/>
      <c r="N91" s="101">
        <f>IF(OR('Recueil des actions'!I91='Recueil des actions'!$E$188,'Recueil des actions'!I91='Recueil des actions'!$E$189),1,0)</f>
        <v>0</v>
      </c>
      <c r="O91" s="101">
        <f>IF(OR('Recueil des actions'!I91='Recueil des actions'!$E$188,'Recueil des actions'!I91='Recueil des actions'!$E$189),IF('Recueil des actions'!K91='Recueil des actions'!$F$188,1,IF('Recueil des actions'!K91='Recueil des actions'!$F$189,0.5,0)),0)</f>
        <v>0</v>
      </c>
    </row>
    <row r="92" spans="1:15" ht="25.5" x14ac:dyDescent="0.25">
      <c r="A92" s="1" t="e" cm="1">
        <f t="array" aca="1" ref="A92" ca="1">_xlfn.IFS(C92="Mieux se déplacer",1,C92="Mieux se loger",2,C92="Mieux préserver",3,C92="Mieux produire",4,C92="Mieux se nourrir",5)</f>
        <v>#NAME?</v>
      </c>
      <c r="B92" s="105"/>
      <c r="C92" s="290" t="s">
        <v>198</v>
      </c>
      <c r="D92" s="49" t="s">
        <v>216</v>
      </c>
      <c r="E92" s="49" t="s">
        <v>217</v>
      </c>
      <c r="F92" s="49" t="s">
        <v>158</v>
      </c>
      <c r="G92" s="49" t="s">
        <v>223</v>
      </c>
      <c r="H92" s="26">
        <f t="shared" si="4"/>
        <v>0</v>
      </c>
      <c r="I92" s="3"/>
      <c r="J92" s="27">
        <f t="shared" si="5"/>
        <v>1</v>
      </c>
      <c r="K92" s="3"/>
      <c r="L92" s="146"/>
      <c r="M92" s="150"/>
      <c r="N92" s="101">
        <f>IF(OR('Recueil des actions'!I92='Recueil des actions'!$E$188,'Recueil des actions'!I92='Recueil des actions'!$E$189),1,0)</f>
        <v>0</v>
      </c>
      <c r="O92" s="101">
        <f>IF(OR('Recueil des actions'!I92='Recueil des actions'!$E$188,'Recueil des actions'!I92='Recueil des actions'!$E$189),IF('Recueil des actions'!K92='Recueil des actions'!$F$188,1,IF('Recueil des actions'!K92='Recueil des actions'!$F$189,0.5,0)),0)</f>
        <v>0</v>
      </c>
    </row>
    <row r="93" spans="1:15" ht="25.5" x14ac:dyDescent="0.25">
      <c r="A93" s="1" t="e" cm="1">
        <f t="array" aca="1" ref="A93" ca="1">_xlfn.IFS(C93="Mieux se déplacer",1,C93="Mieux se loger",2,C93="Mieux préserver",3,C93="Mieux produire",4,C93="Mieux se nourrir",5)</f>
        <v>#NAME?</v>
      </c>
      <c r="B93" s="105"/>
      <c r="C93" s="290" t="s">
        <v>198</v>
      </c>
      <c r="D93" s="49" t="s">
        <v>216</v>
      </c>
      <c r="E93" s="49" t="s">
        <v>217</v>
      </c>
      <c r="F93" s="49" t="s">
        <v>224</v>
      </c>
      <c r="G93" s="49" t="s">
        <v>225</v>
      </c>
      <c r="H93" s="26">
        <f t="shared" si="4"/>
        <v>0</v>
      </c>
      <c r="I93" s="3"/>
      <c r="J93" s="27">
        <f t="shared" si="5"/>
        <v>1</v>
      </c>
      <c r="K93" s="3"/>
      <c r="L93" s="146"/>
      <c r="M93" s="150"/>
      <c r="N93" s="101">
        <f>IF(OR('Recueil des actions'!I93='Recueil des actions'!$E$188,'Recueil des actions'!I93='Recueil des actions'!$E$189),1,0)</f>
        <v>0</v>
      </c>
      <c r="O93" s="101">
        <f>IF(OR('Recueil des actions'!I93='Recueil des actions'!$E$188,'Recueil des actions'!I93='Recueil des actions'!$E$189),IF('Recueil des actions'!K93='Recueil des actions'!$F$188,1,IF('Recueil des actions'!K93='Recueil des actions'!$F$189,0.5,0)),0)</f>
        <v>0</v>
      </c>
    </row>
    <row r="94" spans="1:15" ht="25.5" x14ac:dyDescent="0.25">
      <c r="A94" s="1" t="e" cm="1">
        <f t="array" aca="1" ref="A94" ca="1">_xlfn.IFS(C94="Mieux se déplacer",1,C94="Mieux se loger",2,C94="Mieux préserver",3,C94="Mieux produire",4,C94="Mieux se nourrir",5)</f>
        <v>#NAME?</v>
      </c>
      <c r="B94" s="105"/>
      <c r="C94" s="290" t="s">
        <v>198</v>
      </c>
      <c r="D94" s="49" t="s">
        <v>216</v>
      </c>
      <c r="E94" s="49" t="s">
        <v>217</v>
      </c>
      <c r="F94" s="49" t="s">
        <v>226</v>
      </c>
      <c r="G94" s="49" t="s">
        <v>227</v>
      </c>
      <c r="H94" s="26">
        <f t="shared" si="4"/>
        <v>0</v>
      </c>
      <c r="I94" s="3"/>
      <c r="J94" s="27">
        <f t="shared" si="5"/>
        <v>1</v>
      </c>
      <c r="K94" s="3"/>
      <c r="L94" s="146"/>
      <c r="M94" s="150"/>
      <c r="N94" s="101">
        <f>IF(OR('Recueil des actions'!I94='Recueil des actions'!$E$188,'Recueil des actions'!I94='Recueil des actions'!$E$189),1,0)</f>
        <v>0</v>
      </c>
      <c r="O94" s="101">
        <f>IF(OR('Recueil des actions'!I94='Recueil des actions'!$E$188,'Recueil des actions'!I94='Recueil des actions'!$E$189),IF('Recueil des actions'!K94='Recueil des actions'!$F$188,1,IF('Recueil des actions'!K94='Recueil des actions'!$F$189,0.5,0)),0)</f>
        <v>0</v>
      </c>
    </row>
    <row r="95" spans="1:15" ht="25.5" x14ac:dyDescent="0.25">
      <c r="A95" s="1" t="e" cm="1">
        <f t="array" aca="1" ref="A95" ca="1">_xlfn.IFS(C95="Mieux se déplacer",1,C95="Mieux se loger",2,C95="Mieux préserver",3,C95="Mieux produire",4,C95="Mieux se nourrir",5)</f>
        <v>#NAME?</v>
      </c>
      <c r="B95" s="105"/>
      <c r="C95" s="290" t="s">
        <v>198</v>
      </c>
      <c r="D95" s="49" t="s">
        <v>216</v>
      </c>
      <c r="E95" s="49" t="s">
        <v>217</v>
      </c>
      <c r="F95" s="49" t="s">
        <v>155</v>
      </c>
      <c r="G95" s="49" t="s">
        <v>228</v>
      </c>
      <c r="H95" s="26">
        <f t="shared" si="4"/>
        <v>0</v>
      </c>
      <c r="I95" s="3"/>
      <c r="J95" s="27">
        <f t="shared" si="5"/>
        <v>1</v>
      </c>
      <c r="K95" s="3"/>
      <c r="L95" s="146"/>
      <c r="M95" s="150"/>
      <c r="N95" s="101">
        <f>IF(OR('Recueil des actions'!I95='Recueil des actions'!$E$188,'Recueil des actions'!I95='Recueil des actions'!$E$189),1,0)</f>
        <v>0</v>
      </c>
      <c r="O95" s="101">
        <f>IF(OR('Recueil des actions'!I95='Recueil des actions'!$E$188,'Recueil des actions'!I95='Recueil des actions'!$E$189),IF('Recueil des actions'!K95='Recueil des actions'!$F$188,1,IF('Recueil des actions'!K95='Recueil des actions'!$F$189,0.5,0)),0)</f>
        <v>0</v>
      </c>
    </row>
    <row r="96" spans="1:15" ht="25.5" x14ac:dyDescent="0.25">
      <c r="A96" s="1" t="e" cm="1">
        <f t="array" aca="1" ref="A96" ca="1">_xlfn.IFS(C96="Mieux se déplacer",1,C96="Mieux se loger",2,C96="Mieux préserver",3,C96="Mieux produire",4,C96="Mieux se nourrir",5)</f>
        <v>#NAME?</v>
      </c>
      <c r="B96" s="105"/>
      <c r="C96" s="290" t="s">
        <v>198</v>
      </c>
      <c r="D96" s="49" t="s">
        <v>216</v>
      </c>
      <c r="E96" s="49" t="s">
        <v>217</v>
      </c>
      <c r="F96" s="49" t="s">
        <v>158</v>
      </c>
      <c r="G96" s="49" t="s">
        <v>229</v>
      </c>
      <c r="H96" s="26">
        <f t="shared" si="4"/>
        <v>0</v>
      </c>
      <c r="I96" s="3"/>
      <c r="J96" s="27">
        <f t="shared" si="5"/>
        <v>1</v>
      </c>
      <c r="K96" s="3"/>
      <c r="L96" s="146"/>
      <c r="M96" s="150"/>
      <c r="N96" s="101">
        <f>IF(OR('Recueil des actions'!I96='Recueil des actions'!$E$188,'Recueil des actions'!I96='Recueil des actions'!$E$189),1,0)</f>
        <v>0</v>
      </c>
      <c r="O96" s="101">
        <f>IF(OR('Recueil des actions'!I96='Recueil des actions'!$E$188,'Recueil des actions'!I96='Recueil des actions'!$E$189),IF('Recueil des actions'!K96='Recueil des actions'!$F$188,1,IF('Recueil des actions'!K96='Recueil des actions'!$F$189,0.5,0)),0)</f>
        <v>0</v>
      </c>
    </row>
    <row r="97" spans="1:15" ht="25.5" x14ac:dyDescent="0.25">
      <c r="A97" s="1" t="e" cm="1">
        <f t="array" aca="1" ref="A97" ca="1">_xlfn.IFS(C97="Mieux se déplacer",1,C97="Mieux se loger",2,C97="Mieux préserver",3,C97="Mieux produire",4,C97="Mieux se nourrir",5)</f>
        <v>#NAME?</v>
      </c>
      <c r="B97" s="105"/>
      <c r="C97" s="290" t="s">
        <v>198</v>
      </c>
      <c r="D97" s="49" t="s">
        <v>216</v>
      </c>
      <c r="E97" s="49" t="s">
        <v>217</v>
      </c>
      <c r="F97" s="49" t="s">
        <v>151</v>
      </c>
      <c r="G97" s="49" t="s">
        <v>230</v>
      </c>
      <c r="H97" s="26">
        <f t="shared" si="4"/>
        <v>0</v>
      </c>
      <c r="I97" s="3"/>
      <c r="J97" s="27">
        <f t="shared" si="5"/>
        <v>1</v>
      </c>
      <c r="K97" s="3"/>
      <c r="L97" s="146"/>
      <c r="M97" s="150"/>
      <c r="N97" s="101">
        <f>IF(OR('Recueil des actions'!I97='Recueil des actions'!$E$188,'Recueil des actions'!I97='Recueil des actions'!$E$189),1,0)</f>
        <v>0</v>
      </c>
      <c r="O97" s="101">
        <f>IF(OR('Recueil des actions'!I97='Recueil des actions'!$E$188,'Recueil des actions'!I97='Recueil des actions'!$E$189),IF('Recueil des actions'!K97='Recueil des actions'!$F$188,1,IF('Recueil des actions'!K97='Recueil des actions'!$F$189,0.5,0)),0)</f>
        <v>0</v>
      </c>
    </row>
    <row r="98" spans="1:15" ht="38.25" x14ac:dyDescent="0.25">
      <c r="A98" s="1" t="e" cm="1">
        <f t="array" aca="1" ref="A98" ca="1">_xlfn.IFS(C98="Mieux se déplacer",1,C98="Mieux se loger",2,C98="Mieux préserver",3,C98="Mieux produire",4,C98="Mieux se nourrir",5)</f>
        <v>#NAME?</v>
      </c>
      <c r="B98" s="105"/>
      <c r="C98" s="290" t="s">
        <v>198</v>
      </c>
      <c r="D98" s="49" t="s">
        <v>216</v>
      </c>
      <c r="E98" s="49" t="s">
        <v>241</v>
      </c>
      <c r="F98" s="49" t="s">
        <v>201</v>
      </c>
      <c r="G98" s="49" t="s">
        <v>242</v>
      </c>
      <c r="H98" s="26">
        <f t="shared" ref="H98:H128" si="6">IF(I98=E$188,3,IF(I98=E$189,2,IF(I98=E$190,1,0)))</f>
        <v>0</v>
      </c>
      <c r="I98" s="3"/>
      <c r="J98" s="27">
        <f t="shared" ref="J98:J128" si="7">IF(K98=F$188,5,IF(K98=F$189,4,IF(K98=F$190,3,IF(K98=F$191,2,1))))</f>
        <v>1</v>
      </c>
      <c r="K98" s="3"/>
      <c r="L98" s="146"/>
      <c r="M98" s="150"/>
      <c r="N98" s="101">
        <f>IF(OR('Recueil des actions'!I98='Recueil des actions'!$E$188,'Recueil des actions'!I98='Recueil des actions'!$E$189),1,0)</f>
        <v>0</v>
      </c>
      <c r="O98" s="101">
        <f>IF(OR('Recueil des actions'!I98='Recueil des actions'!$E$188,'Recueil des actions'!I98='Recueil des actions'!$E$189),IF('Recueil des actions'!K98='Recueil des actions'!$F$188,1,IF('Recueil des actions'!K98='Recueil des actions'!$F$189,0.5,0)),0)</f>
        <v>0</v>
      </c>
    </row>
    <row r="99" spans="1:15" ht="51" x14ac:dyDescent="0.25">
      <c r="A99" s="1" t="e" cm="1">
        <f t="array" aca="1" ref="A99" ca="1">_xlfn.IFS(C99="Mieux se déplacer",1,C99="Mieux se loger",2,C99="Mieux préserver",3,C99="Mieux produire",4,C99="Mieux se nourrir",5)</f>
        <v>#NAME?</v>
      </c>
      <c r="B99" s="105"/>
      <c r="C99" s="290" t="s">
        <v>198</v>
      </c>
      <c r="D99" s="49" t="s">
        <v>243</v>
      </c>
      <c r="E99" s="49" t="s">
        <v>244</v>
      </c>
      <c r="F99" s="49" t="s">
        <v>224</v>
      </c>
      <c r="G99" s="49" t="s">
        <v>245</v>
      </c>
      <c r="H99" s="26">
        <f t="shared" si="6"/>
        <v>0</v>
      </c>
      <c r="I99" s="3"/>
      <c r="J99" s="27">
        <f t="shared" si="7"/>
        <v>1</v>
      </c>
      <c r="K99" s="3"/>
      <c r="L99" s="146"/>
      <c r="M99" s="150"/>
      <c r="N99" s="101">
        <f>IF(OR('Recueil des actions'!I99='Recueil des actions'!$E$188,'Recueil des actions'!I99='Recueil des actions'!$E$189),1,0)</f>
        <v>0</v>
      </c>
      <c r="O99" s="101">
        <f>IF(OR('Recueil des actions'!I99='Recueil des actions'!$E$188,'Recueil des actions'!I99='Recueil des actions'!$E$189),IF('Recueil des actions'!K99='Recueil des actions'!$F$188,1,IF('Recueil des actions'!K99='Recueil des actions'!$F$189,0.5,0)),0)</f>
        <v>0</v>
      </c>
    </row>
    <row r="100" spans="1:15" ht="25.5" x14ac:dyDescent="0.25">
      <c r="A100" s="1" t="e" cm="1">
        <f t="array" aca="1" ref="A100" ca="1">_xlfn.IFS(C100="Mieux se déplacer",1,C100="Mieux se loger",2,C100="Mieux préserver",3,C100="Mieux produire",4,C100="Mieux se nourrir",5)</f>
        <v>#NAME?</v>
      </c>
      <c r="B100" s="105"/>
      <c r="C100" s="290" t="s">
        <v>198</v>
      </c>
      <c r="D100" s="49" t="s">
        <v>216</v>
      </c>
      <c r="E100" s="49" t="s">
        <v>241</v>
      </c>
      <c r="F100" s="49" t="s">
        <v>201</v>
      </c>
      <c r="G100" s="50" t="s">
        <v>246</v>
      </c>
      <c r="H100" s="26">
        <f t="shared" si="6"/>
        <v>0</v>
      </c>
      <c r="I100" s="3"/>
      <c r="J100" s="27">
        <f t="shared" si="7"/>
        <v>1</v>
      </c>
      <c r="K100" s="3"/>
      <c r="L100" s="146"/>
      <c r="M100" s="150"/>
      <c r="N100" s="101">
        <f>IF(OR('Recueil des actions'!I100='Recueil des actions'!$E$188,'Recueil des actions'!I100='Recueil des actions'!$E$189),1,0)</f>
        <v>0</v>
      </c>
      <c r="O100" s="101">
        <f>IF(OR('Recueil des actions'!I100='Recueil des actions'!$E$188,'Recueil des actions'!I100='Recueil des actions'!$E$189),IF('Recueil des actions'!K100='Recueil des actions'!$F$188,1,IF('Recueil des actions'!K100='Recueil des actions'!$F$189,0.5,0)),0)</f>
        <v>0</v>
      </c>
    </row>
    <row r="101" spans="1:15" ht="25.5" x14ac:dyDescent="0.25">
      <c r="A101" s="1" t="e" cm="1">
        <f t="array" aca="1" ref="A101" ca="1">_xlfn.IFS(C101="Mieux se déplacer",1,C101="Mieux se loger",2,C101="Mieux préserver",3,C101="Mieux produire",4,C101="Mieux se nourrir",5)</f>
        <v>#NAME?</v>
      </c>
      <c r="B101" s="105"/>
      <c r="C101" s="290" t="s">
        <v>198</v>
      </c>
      <c r="D101" s="49" t="s">
        <v>216</v>
      </c>
      <c r="E101" s="49" t="s">
        <v>247</v>
      </c>
      <c r="F101" s="49" t="s">
        <v>201</v>
      </c>
      <c r="G101" s="50" t="s">
        <v>248</v>
      </c>
      <c r="H101" s="26">
        <f t="shared" si="6"/>
        <v>0</v>
      </c>
      <c r="I101" s="3"/>
      <c r="J101" s="27">
        <f t="shared" si="7"/>
        <v>1</v>
      </c>
      <c r="K101" s="3"/>
      <c r="L101" s="146"/>
      <c r="M101" s="150"/>
      <c r="N101" s="101">
        <f>IF(OR('Recueil des actions'!I101='Recueil des actions'!$E$188,'Recueil des actions'!I101='Recueil des actions'!$E$189),1,0)</f>
        <v>0</v>
      </c>
      <c r="O101" s="101">
        <f>IF(OR('Recueil des actions'!I101='Recueil des actions'!$E$188,'Recueil des actions'!I101='Recueil des actions'!$E$189),IF('Recueil des actions'!K101='Recueil des actions'!$F$188,1,IF('Recueil des actions'!K101='Recueil des actions'!$F$189,0.5,0)),0)</f>
        <v>0</v>
      </c>
    </row>
    <row r="102" spans="1:15" ht="25.5" x14ac:dyDescent="0.25">
      <c r="A102" s="1" t="e" cm="1">
        <f t="array" aca="1" ref="A102" ca="1">_xlfn.IFS(C102="Mieux se déplacer",1,C102="Mieux se loger",2,C102="Mieux préserver",3,C102="Mieux produire",4,C102="Mieux se nourrir",5)</f>
        <v>#NAME?</v>
      </c>
      <c r="B102" s="105"/>
      <c r="C102" s="290" t="s">
        <v>198</v>
      </c>
      <c r="D102" s="49" t="s">
        <v>216</v>
      </c>
      <c r="E102" s="49" t="s">
        <v>247</v>
      </c>
      <c r="F102" s="49" t="s">
        <v>155</v>
      </c>
      <c r="G102" s="50" t="s">
        <v>249</v>
      </c>
      <c r="H102" s="26">
        <f t="shared" si="6"/>
        <v>0</v>
      </c>
      <c r="I102" s="3"/>
      <c r="J102" s="27">
        <f t="shared" si="7"/>
        <v>1</v>
      </c>
      <c r="K102" s="3"/>
      <c r="L102" s="146"/>
      <c r="M102" s="150"/>
      <c r="N102" s="101">
        <f>IF(OR('Recueil des actions'!I102='Recueil des actions'!$E$188,'Recueil des actions'!I102='Recueil des actions'!$E$189),1,0)</f>
        <v>0</v>
      </c>
      <c r="O102" s="101">
        <f>IF(OR('Recueil des actions'!I102='Recueil des actions'!$E$188,'Recueil des actions'!I102='Recueil des actions'!$E$189),IF('Recueil des actions'!K102='Recueil des actions'!$F$188,1,IF('Recueil des actions'!K102='Recueil des actions'!$F$189,0.5,0)),0)</f>
        <v>0</v>
      </c>
    </row>
    <row r="103" spans="1:15" ht="38.25" x14ac:dyDescent="0.25">
      <c r="A103" s="1" t="e" cm="1">
        <f t="array" aca="1" ref="A103" ca="1">_xlfn.IFS(C103="Mieux se déplacer",1,C103="Mieux se loger",2,C103="Mieux préserver",3,C103="Mieux produire",4,C103="Mieux se nourrir",5)</f>
        <v>#NAME?</v>
      </c>
      <c r="B103" s="105"/>
      <c r="C103" s="290" t="s">
        <v>198</v>
      </c>
      <c r="D103" s="49" t="s">
        <v>216</v>
      </c>
      <c r="E103" s="49" t="s">
        <v>247</v>
      </c>
      <c r="F103" s="49" t="s">
        <v>158</v>
      </c>
      <c r="G103" s="50" t="s">
        <v>250</v>
      </c>
      <c r="H103" s="26">
        <f t="shared" si="6"/>
        <v>0</v>
      </c>
      <c r="I103" s="3"/>
      <c r="J103" s="27">
        <f t="shared" si="7"/>
        <v>1</v>
      </c>
      <c r="K103" s="3"/>
      <c r="L103" s="146"/>
      <c r="M103" s="150"/>
      <c r="N103" s="101">
        <f>IF(OR('Recueil des actions'!I103='Recueil des actions'!$E$188,'Recueil des actions'!I103='Recueil des actions'!$E$189),1,0)</f>
        <v>0</v>
      </c>
      <c r="O103" s="101">
        <f>IF(OR('Recueil des actions'!I103='Recueil des actions'!$E$188,'Recueil des actions'!I103='Recueil des actions'!$E$189),IF('Recueil des actions'!K103='Recueil des actions'!$F$188,1,IF('Recueil des actions'!K103='Recueil des actions'!$F$189,0.5,0)),0)</f>
        <v>0</v>
      </c>
    </row>
    <row r="104" spans="1:15" ht="51" x14ac:dyDescent="0.25">
      <c r="A104" s="1" t="e" cm="1">
        <f t="array" aca="1" ref="A104" ca="1">_xlfn.IFS(C104="Mieux se déplacer",1,C104="Mieux se loger",2,C104="Mieux préserver",3,C104="Mieux produire",4,C104="Mieux se nourrir",5)</f>
        <v>#NAME?</v>
      </c>
      <c r="B104" s="105"/>
      <c r="C104" s="290" t="s">
        <v>198</v>
      </c>
      <c r="D104" s="49" t="s">
        <v>216</v>
      </c>
      <c r="E104" s="49" t="s">
        <v>247</v>
      </c>
      <c r="F104" s="49" t="s">
        <v>158</v>
      </c>
      <c r="G104" s="50" t="s">
        <v>251</v>
      </c>
      <c r="H104" s="26">
        <f t="shared" si="6"/>
        <v>0</v>
      </c>
      <c r="I104" s="3"/>
      <c r="J104" s="27">
        <f t="shared" si="7"/>
        <v>1</v>
      </c>
      <c r="K104" s="3"/>
      <c r="L104" s="146"/>
      <c r="M104" s="150"/>
      <c r="N104" s="101">
        <f>IF(OR('Recueil des actions'!I104='Recueil des actions'!$E$188,'Recueil des actions'!I104='Recueil des actions'!$E$189),1,0)</f>
        <v>0</v>
      </c>
      <c r="O104" s="101">
        <f>IF(OR('Recueil des actions'!I104='Recueil des actions'!$E$188,'Recueil des actions'!I104='Recueil des actions'!$E$189),IF('Recueil des actions'!K104='Recueil des actions'!$F$188,1,IF('Recueil des actions'!K104='Recueil des actions'!$F$189,0.5,0)),0)</f>
        <v>0</v>
      </c>
    </row>
    <row r="105" spans="1:15" ht="25.5" x14ac:dyDescent="0.25">
      <c r="A105" s="1" t="e" cm="1">
        <f t="array" aca="1" ref="A105" ca="1">_xlfn.IFS(C105="Mieux se déplacer",1,C105="Mieux se loger",2,C105="Mieux préserver",3,C105="Mieux produire",4,C105="Mieux se nourrir",5)</f>
        <v>#NAME?</v>
      </c>
      <c r="B105" s="105"/>
      <c r="C105" s="290" t="s">
        <v>198</v>
      </c>
      <c r="D105" s="49" t="s">
        <v>216</v>
      </c>
      <c r="E105" s="49" t="s">
        <v>247</v>
      </c>
      <c r="F105" s="49" t="s">
        <v>151</v>
      </c>
      <c r="G105" s="50" t="s">
        <v>252</v>
      </c>
      <c r="H105" s="26">
        <f t="shared" si="6"/>
        <v>0</v>
      </c>
      <c r="I105" s="3"/>
      <c r="J105" s="27">
        <f t="shared" si="7"/>
        <v>1</v>
      </c>
      <c r="K105" s="3"/>
      <c r="L105" s="146"/>
      <c r="M105" s="150"/>
      <c r="N105" s="101">
        <f>IF(OR('Recueil des actions'!I105='Recueil des actions'!$E$188,'Recueil des actions'!I105='Recueil des actions'!$E$189),1,0)</f>
        <v>0</v>
      </c>
      <c r="O105" s="101">
        <f>IF(OR('Recueil des actions'!I105='Recueil des actions'!$E$188,'Recueil des actions'!I105='Recueil des actions'!$E$189),IF('Recueil des actions'!K105='Recueil des actions'!$F$188,1,IF('Recueil des actions'!K105='Recueil des actions'!$F$189,0.5,0)),0)</f>
        <v>0</v>
      </c>
    </row>
    <row r="106" spans="1:15" ht="38.25" x14ac:dyDescent="0.25">
      <c r="A106" s="1" t="e" cm="1">
        <f t="array" aca="1" ref="A106" ca="1">_xlfn.IFS(C106="Mieux se déplacer",1,C106="Mieux se loger",2,C106="Mieux préserver",3,C106="Mieux produire",4,C106="Mieux se nourrir",5)</f>
        <v>#NAME?</v>
      </c>
      <c r="B106" s="105"/>
      <c r="C106" s="290" t="s">
        <v>198</v>
      </c>
      <c r="D106" s="49" t="s">
        <v>216</v>
      </c>
      <c r="E106" s="49" t="s">
        <v>247</v>
      </c>
      <c r="F106" s="49" t="s">
        <v>253</v>
      </c>
      <c r="G106" s="51" t="s">
        <v>254</v>
      </c>
      <c r="H106" s="26">
        <f t="shared" si="6"/>
        <v>0</v>
      </c>
      <c r="I106" s="3"/>
      <c r="J106" s="27">
        <f t="shared" si="7"/>
        <v>1</v>
      </c>
      <c r="K106" s="3"/>
      <c r="L106" s="146"/>
      <c r="M106" s="150"/>
      <c r="N106" s="101">
        <f>IF(OR('Recueil des actions'!I106='Recueil des actions'!$E$188,'Recueil des actions'!I106='Recueil des actions'!$E$189),1,0)</f>
        <v>0</v>
      </c>
      <c r="O106" s="101">
        <f>IF(OR('Recueil des actions'!I106='Recueil des actions'!$E$188,'Recueil des actions'!I106='Recueil des actions'!$E$189),IF('Recueil des actions'!K106='Recueil des actions'!$F$188,1,IF('Recueil des actions'!K106='Recueil des actions'!$F$189,0.5,0)),0)</f>
        <v>0</v>
      </c>
    </row>
    <row r="107" spans="1:15" ht="25.5" x14ac:dyDescent="0.25">
      <c r="A107" s="1" t="e" cm="1">
        <f t="array" aca="1" ref="A107" ca="1">_xlfn.IFS(C107="Mieux se déplacer",1,C107="Mieux se loger",2,C107="Mieux préserver",3,C107="Mieux produire",4,C107="Mieux se nourrir",5)</f>
        <v>#NAME?</v>
      </c>
      <c r="B107" s="105"/>
      <c r="C107" s="290" t="s">
        <v>198</v>
      </c>
      <c r="D107" s="49" t="s">
        <v>216</v>
      </c>
      <c r="E107" s="49" t="s">
        <v>247</v>
      </c>
      <c r="F107" s="49" t="s">
        <v>160</v>
      </c>
      <c r="G107" s="50" t="s">
        <v>255</v>
      </c>
      <c r="H107" s="26">
        <f t="shared" si="6"/>
        <v>0</v>
      </c>
      <c r="I107" s="3"/>
      <c r="J107" s="27">
        <f t="shared" si="7"/>
        <v>1</v>
      </c>
      <c r="K107" s="3"/>
      <c r="L107" s="146"/>
      <c r="M107" s="150"/>
      <c r="N107" s="101">
        <f>IF(OR('Recueil des actions'!I107='Recueil des actions'!$E$188,'Recueil des actions'!I107='Recueil des actions'!$E$189),1,0)</f>
        <v>0</v>
      </c>
      <c r="O107" s="101">
        <f>IF(OR('Recueil des actions'!I107='Recueil des actions'!$E$188,'Recueil des actions'!I107='Recueil des actions'!$E$189),IF('Recueil des actions'!K107='Recueil des actions'!$F$188,1,IF('Recueil des actions'!K107='Recueil des actions'!$F$189,0.5,0)),0)</f>
        <v>0</v>
      </c>
    </row>
    <row r="108" spans="1:15" ht="25.5" x14ac:dyDescent="0.25">
      <c r="A108" s="1" t="e" cm="1">
        <f t="array" aca="1" ref="A108" ca="1">_xlfn.IFS(C108="Mieux se déplacer",1,C108="Mieux se loger",2,C108="Mieux préserver",3,C108="Mieux produire",4,C108="Mieux se nourrir",5)</f>
        <v>#NAME?</v>
      </c>
      <c r="B108" s="105"/>
      <c r="C108" s="290" t="s">
        <v>198</v>
      </c>
      <c r="D108" s="49" t="s">
        <v>216</v>
      </c>
      <c r="E108" s="49" t="s">
        <v>256</v>
      </c>
      <c r="F108" s="49" t="s">
        <v>155</v>
      </c>
      <c r="G108" s="50" t="s">
        <v>257</v>
      </c>
      <c r="H108" s="26">
        <f t="shared" si="6"/>
        <v>0</v>
      </c>
      <c r="I108" s="3"/>
      <c r="J108" s="27">
        <f t="shared" si="7"/>
        <v>1</v>
      </c>
      <c r="K108" s="3"/>
      <c r="L108" s="146"/>
      <c r="M108" s="150"/>
      <c r="N108" s="101">
        <f>IF(OR('Recueil des actions'!I108='Recueil des actions'!$E$188,'Recueil des actions'!I108='Recueil des actions'!$E$189),1,0)</f>
        <v>0</v>
      </c>
      <c r="O108" s="101">
        <f>IF(OR('Recueil des actions'!I108='Recueil des actions'!$E$188,'Recueil des actions'!I108='Recueil des actions'!$E$189),IF('Recueil des actions'!K108='Recueil des actions'!$F$188,1,IF('Recueil des actions'!K108='Recueil des actions'!$F$189,0.5,0)),0)</f>
        <v>0</v>
      </c>
    </row>
    <row r="109" spans="1:15" ht="25.5" x14ac:dyDescent="0.25">
      <c r="A109" s="1" t="e" cm="1">
        <f t="array" aca="1" ref="A109" ca="1">_xlfn.IFS(C109="Mieux se déplacer",1,C109="Mieux se loger",2,C109="Mieux préserver",3,C109="Mieux produire",4,C109="Mieux se nourrir",5)</f>
        <v>#NAME?</v>
      </c>
      <c r="B109" s="105"/>
      <c r="C109" s="290" t="s">
        <v>198</v>
      </c>
      <c r="D109" s="49" t="s">
        <v>216</v>
      </c>
      <c r="E109" s="49" t="s">
        <v>256</v>
      </c>
      <c r="F109" s="49" t="s">
        <v>155</v>
      </c>
      <c r="G109" s="50" t="s">
        <v>258</v>
      </c>
      <c r="H109" s="26">
        <f t="shared" si="6"/>
        <v>0</v>
      </c>
      <c r="I109" s="3"/>
      <c r="J109" s="27">
        <f t="shared" si="7"/>
        <v>1</v>
      </c>
      <c r="K109" s="3"/>
      <c r="L109" s="146"/>
      <c r="M109" s="150"/>
      <c r="N109" s="101">
        <f>IF(OR('Recueil des actions'!I109='Recueil des actions'!$E$188,'Recueil des actions'!I109='Recueil des actions'!$E$189),1,0)</f>
        <v>0</v>
      </c>
      <c r="O109" s="101">
        <f>IF(OR('Recueil des actions'!I109='Recueil des actions'!$E$188,'Recueil des actions'!I109='Recueil des actions'!$E$189),IF('Recueil des actions'!K109='Recueil des actions'!$F$188,1,IF('Recueil des actions'!K109='Recueil des actions'!$F$189,0.5,0)),0)</f>
        <v>0</v>
      </c>
    </row>
    <row r="110" spans="1:15" ht="25.5" x14ac:dyDescent="0.25">
      <c r="A110" s="1" t="e" cm="1">
        <f t="array" aca="1" ref="A110" ca="1">_xlfn.IFS(C110="Mieux se déplacer",1,C110="Mieux se loger",2,C110="Mieux préserver",3,C110="Mieux produire",4,C110="Mieux se nourrir",5)</f>
        <v>#NAME?</v>
      </c>
      <c r="B110" s="105"/>
      <c r="C110" s="290" t="s">
        <v>198</v>
      </c>
      <c r="D110" s="49" t="s">
        <v>216</v>
      </c>
      <c r="E110" s="49" t="s">
        <v>256</v>
      </c>
      <c r="F110" s="49" t="s">
        <v>158</v>
      </c>
      <c r="G110" s="50" t="s">
        <v>259</v>
      </c>
      <c r="H110" s="26">
        <f t="shared" si="6"/>
        <v>0</v>
      </c>
      <c r="I110" s="3"/>
      <c r="J110" s="27">
        <f t="shared" si="7"/>
        <v>1</v>
      </c>
      <c r="K110" s="3"/>
      <c r="L110" s="146"/>
      <c r="M110" s="150"/>
      <c r="N110" s="101">
        <f>IF(OR('Recueil des actions'!I110='Recueil des actions'!$E$188,'Recueil des actions'!I110='Recueil des actions'!$E$189),1,0)</f>
        <v>0</v>
      </c>
      <c r="O110" s="101">
        <f>IF(OR('Recueil des actions'!I110='Recueil des actions'!$E$188,'Recueil des actions'!I110='Recueil des actions'!$E$189),IF('Recueil des actions'!K110='Recueil des actions'!$F$188,1,IF('Recueil des actions'!K110='Recueil des actions'!$F$189,0.5,0)),0)</f>
        <v>0</v>
      </c>
    </row>
    <row r="111" spans="1:15" ht="38.25" x14ac:dyDescent="0.25">
      <c r="A111" s="1" t="e" cm="1">
        <f t="array" aca="1" ref="A111" ca="1">_xlfn.IFS(C111="Mieux se déplacer",1,C111="Mieux se loger",2,C111="Mieux préserver",3,C111="Mieux produire",4,C111="Mieux se nourrir",5)</f>
        <v>#NAME?</v>
      </c>
      <c r="B111" s="105"/>
      <c r="C111" s="290" t="s">
        <v>198</v>
      </c>
      <c r="D111" s="49" t="s">
        <v>216</v>
      </c>
      <c r="E111" s="49" t="s">
        <v>256</v>
      </c>
      <c r="F111" s="49" t="s">
        <v>260</v>
      </c>
      <c r="G111" s="51" t="s">
        <v>261</v>
      </c>
      <c r="H111" s="26">
        <f t="shared" si="6"/>
        <v>0</v>
      </c>
      <c r="I111" s="3"/>
      <c r="J111" s="27">
        <f t="shared" si="7"/>
        <v>1</v>
      </c>
      <c r="K111" s="3"/>
      <c r="L111" s="146"/>
      <c r="M111" s="150"/>
      <c r="N111" s="101">
        <f>IF(OR('Recueil des actions'!I111='Recueil des actions'!$E$188,'Recueil des actions'!I111='Recueil des actions'!$E$189),1,0)</f>
        <v>0</v>
      </c>
      <c r="O111" s="101">
        <f>IF(OR('Recueil des actions'!I111='Recueil des actions'!$E$188,'Recueil des actions'!I111='Recueil des actions'!$E$189),IF('Recueil des actions'!K111='Recueil des actions'!$F$188,1,IF('Recueil des actions'!K111='Recueil des actions'!$F$189,0.5,0)),0)</f>
        <v>0</v>
      </c>
    </row>
    <row r="112" spans="1:15" ht="25.5" x14ac:dyDescent="0.25">
      <c r="A112" s="1" t="e" cm="1">
        <f t="array" aca="1" ref="A112" ca="1">_xlfn.IFS(C112="Mieux se déplacer",1,C112="Mieux se loger",2,C112="Mieux préserver",3,C112="Mieux produire",4,C112="Mieux se nourrir",5)</f>
        <v>#NAME?</v>
      </c>
      <c r="B112" s="105"/>
      <c r="C112" s="286" t="s">
        <v>198</v>
      </c>
      <c r="D112" s="49" t="s">
        <v>262</v>
      </c>
      <c r="E112" s="49" t="s">
        <v>263</v>
      </c>
      <c r="F112" s="49" t="s">
        <v>155</v>
      </c>
      <c r="G112" s="50" t="s">
        <v>264</v>
      </c>
      <c r="H112" s="26">
        <f t="shared" si="6"/>
        <v>0</v>
      </c>
      <c r="I112" s="3"/>
      <c r="J112" s="27">
        <f t="shared" si="7"/>
        <v>1</v>
      </c>
      <c r="K112" s="3"/>
      <c r="L112" s="146"/>
      <c r="M112" s="150"/>
      <c r="N112" s="101">
        <f>IF(OR('Recueil des actions'!I112='Recueil des actions'!$E$188,'Recueil des actions'!I112='Recueil des actions'!$E$189),1,0)</f>
        <v>0</v>
      </c>
      <c r="O112" s="101">
        <f>IF(OR('Recueil des actions'!I112='Recueil des actions'!$E$188,'Recueil des actions'!I112='Recueil des actions'!$E$189),IF('Recueil des actions'!K112='Recueil des actions'!$F$188,1,IF('Recueil des actions'!K112='Recueil des actions'!$F$189,0.5,0)),0)</f>
        <v>0</v>
      </c>
    </row>
    <row r="113" spans="1:15" ht="25.5" x14ac:dyDescent="0.25">
      <c r="A113" s="1" t="e" cm="1">
        <f t="array" aca="1" ref="A113" ca="1">_xlfn.IFS(C113="Mieux se déplacer",1,C113="Mieux se loger",2,C113="Mieux préserver",3,C113="Mieux produire",4,C113="Mieux se nourrir",5)</f>
        <v>#NAME?</v>
      </c>
      <c r="B113" s="105"/>
      <c r="C113" s="286" t="s">
        <v>198</v>
      </c>
      <c r="D113" s="49" t="s">
        <v>262</v>
      </c>
      <c r="E113" s="49" t="s">
        <v>263</v>
      </c>
      <c r="F113" s="49" t="s">
        <v>260</v>
      </c>
      <c r="G113" s="50" t="s">
        <v>265</v>
      </c>
      <c r="H113" s="26">
        <f t="shared" si="6"/>
        <v>0</v>
      </c>
      <c r="I113" s="3"/>
      <c r="J113" s="27">
        <f t="shared" si="7"/>
        <v>1</v>
      </c>
      <c r="K113" s="3"/>
      <c r="L113" s="146"/>
      <c r="M113" s="150"/>
      <c r="N113" s="101">
        <f>IF(OR('Recueil des actions'!I113='Recueil des actions'!$E$188,'Recueil des actions'!I113='Recueil des actions'!$E$189),1,0)</f>
        <v>0</v>
      </c>
      <c r="O113" s="101">
        <f>IF(OR('Recueil des actions'!I113='Recueil des actions'!$E$188,'Recueil des actions'!I113='Recueil des actions'!$E$189),IF('Recueil des actions'!K113='Recueil des actions'!$F$188,1,IF('Recueil des actions'!K113='Recueil des actions'!$F$189,0.5,0)),0)</f>
        <v>0</v>
      </c>
    </row>
    <row r="114" spans="1:15" ht="25.5" x14ac:dyDescent="0.25">
      <c r="A114" s="1" t="e" cm="1">
        <f t="array" aca="1" ref="A114" ca="1">_xlfn.IFS(C114="Mieux se déplacer",1,C114="Mieux se loger",2,C114="Mieux préserver",3,C114="Mieux produire",4,C114="Mieux se nourrir",5)</f>
        <v>#NAME?</v>
      </c>
      <c r="B114" s="105"/>
      <c r="C114" s="286" t="s">
        <v>198</v>
      </c>
      <c r="D114" s="49" t="s">
        <v>262</v>
      </c>
      <c r="E114" s="49" t="s">
        <v>263</v>
      </c>
      <c r="F114" s="49" t="s">
        <v>155</v>
      </c>
      <c r="G114" s="50" t="s">
        <v>266</v>
      </c>
      <c r="H114" s="26">
        <f t="shared" si="6"/>
        <v>0</v>
      </c>
      <c r="I114" s="3"/>
      <c r="J114" s="27">
        <f t="shared" si="7"/>
        <v>1</v>
      </c>
      <c r="K114" s="3"/>
      <c r="L114" s="146"/>
      <c r="M114" s="150"/>
      <c r="N114" s="101">
        <f>IF(OR('Recueil des actions'!I114='Recueil des actions'!$E$188,'Recueil des actions'!I114='Recueil des actions'!$E$189),1,0)</f>
        <v>0</v>
      </c>
      <c r="O114" s="101">
        <f>IF(OR('Recueil des actions'!I114='Recueil des actions'!$E$188,'Recueil des actions'!I114='Recueil des actions'!$E$189),IF('Recueil des actions'!K114='Recueil des actions'!$F$188,1,IF('Recueil des actions'!K114='Recueil des actions'!$F$189,0.5,0)),0)</f>
        <v>0</v>
      </c>
    </row>
    <row r="115" spans="1:15" ht="25.5" x14ac:dyDescent="0.25">
      <c r="A115" s="1" t="e" cm="1">
        <f t="array" aca="1" ref="A115" ca="1">_xlfn.IFS(C115="Mieux se déplacer",1,C115="Mieux se loger",2,C115="Mieux préserver",3,C115="Mieux produire",4,C115="Mieux se nourrir",5)</f>
        <v>#NAME?</v>
      </c>
      <c r="B115" s="105"/>
      <c r="C115" s="286" t="s">
        <v>198</v>
      </c>
      <c r="D115" s="49" t="s">
        <v>262</v>
      </c>
      <c r="E115" s="49" t="s">
        <v>267</v>
      </c>
      <c r="F115" s="49" t="s">
        <v>151</v>
      </c>
      <c r="G115" s="50" t="s">
        <v>268</v>
      </c>
      <c r="H115" s="26">
        <f t="shared" si="6"/>
        <v>0</v>
      </c>
      <c r="I115" s="3"/>
      <c r="J115" s="27">
        <f t="shared" si="7"/>
        <v>1</v>
      </c>
      <c r="K115" s="3"/>
      <c r="L115" s="146"/>
      <c r="M115" s="150"/>
      <c r="N115" s="101">
        <f>IF(OR('Recueil des actions'!I115='Recueil des actions'!$E$188,'Recueil des actions'!I115='Recueil des actions'!$E$189),1,0)</f>
        <v>0</v>
      </c>
      <c r="O115" s="101">
        <f>IF(OR('Recueil des actions'!I115='Recueil des actions'!$E$188,'Recueil des actions'!I115='Recueil des actions'!$E$189),IF('Recueil des actions'!K115='Recueil des actions'!$F$188,1,IF('Recueil des actions'!K115='Recueil des actions'!$F$189,0.5,0)),0)</f>
        <v>0</v>
      </c>
    </row>
    <row r="116" spans="1:15" ht="25.5" x14ac:dyDescent="0.25">
      <c r="A116" s="1" t="e" cm="1">
        <f t="array" aca="1" ref="A116" ca="1">_xlfn.IFS(C116="Mieux se déplacer",1,C116="Mieux se loger",2,C116="Mieux préserver",3,C116="Mieux produire",4,C116="Mieux se nourrir",5)</f>
        <v>#NAME?</v>
      </c>
      <c r="B116" s="105"/>
      <c r="C116" s="286" t="s">
        <v>198</v>
      </c>
      <c r="D116" s="49" t="s">
        <v>262</v>
      </c>
      <c r="E116" s="49" t="s">
        <v>267</v>
      </c>
      <c r="F116" s="49" t="s">
        <v>201</v>
      </c>
      <c r="G116" s="50" t="s">
        <v>269</v>
      </c>
      <c r="H116" s="26">
        <f t="shared" si="6"/>
        <v>0</v>
      </c>
      <c r="I116" s="3"/>
      <c r="J116" s="27">
        <f t="shared" si="7"/>
        <v>1</v>
      </c>
      <c r="K116" s="3"/>
      <c r="L116" s="146"/>
      <c r="M116" s="150"/>
      <c r="N116" s="101">
        <f>IF(OR('Recueil des actions'!I116='Recueil des actions'!$E$188,'Recueil des actions'!I116='Recueil des actions'!$E$189),1,0)</f>
        <v>0</v>
      </c>
      <c r="O116" s="101">
        <f>IF(OR('Recueil des actions'!I116='Recueil des actions'!$E$188,'Recueil des actions'!I116='Recueil des actions'!$E$189),IF('Recueil des actions'!K116='Recueil des actions'!$F$188,1,IF('Recueil des actions'!K116='Recueil des actions'!$F$189,0.5,0)),0)</f>
        <v>0</v>
      </c>
    </row>
    <row r="117" spans="1:15" ht="25.5" x14ac:dyDescent="0.25">
      <c r="A117" s="1" t="e" cm="1">
        <f t="array" aca="1" ref="A117" ca="1">_xlfn.IFS(C117="Mieux se déplacer",1,C117="Mieux se loger",2,C117="Mieux préserver",3,C117="Mieux produire",4,C117="Mieux se nourrir",5)</f>
        <v>#NAME?</v>
      </c>
      <c r="B117" s="105"/>
      <c r="C117" s="286" t="s">
        <v>198</v>
      </c>
      <c r="D117" s="49" t="s">
        <v>262</v>
      </c>
      <c r="E117" s="49" t="s">
        <v>267</v>
      </c>
      <c r="F117" s="49" t="s">
        <v>270</v>
      </c>
      <c r="G117" s="50" t="s">
        <v>271</v>
      </c>
      <c r="H117" s="26">
        <f t="shared" si="6"/>
        <v>0</v>
      </c>
      <c r="I117" s="3"/>
      <c r="J117" s="27">
        <f t="shared" si="7"/>
        <v>1</v>
      </c>
      <c r="K117" s="3"/>
      <c r="L117" s="146"/>
      <c r="M117" s="150"/>
      <c r="N117" s="101">
        <f>IF(OR('Recueil des actions'!I117='Recueil des actions'!$E$188,'Recueil des actions'!I117='Recueil des actions'!$E$189),1,0)</f>
        <v>0</v>
      </c>
      <c r="O117" s="101">
        <f>IF(OR('Recueil des actions'!I117='Recueil des actions'!$E$188,'Recueil des actions'!I117='Recueil des actions'!$E$189),IF('Recueil des actions'!K117='Recueil des actions'!$F$188,1,IF('Recueil des actions'!K117='Recueil des actions'!$F$189,0.5,0)),0)</f>
        <v>0</v>
      </c>
    </row>
    <row r="118" spans="1:15" ht="25.5" x14ac:dyDescent="0.25">
      <c r="A118" s="1" t="e" cm="1">
        <f t="array" aca="1" ref="A118" ca="1">_xlfn.IFS(C118="Mieux se déplacer",1,C118="Mieux se loger",2,C118="Mieux préserver",3,C118="Mieux produire",4,C118="Mieux se nourrir",5)</f>
        <v>#NAME?</v>
      </c>
      <c r="B118" s="105"/>
      <c r="C118" s="286" t="s">
        <v>198</v>
      </c>
      <c r="D118" s="49" t="s">
        <v>262</v>
      </c>
      <c r="E118" s="49" t="s">
        <v>267</v>
      </c>
      <c r="F118" s="49" t="s">
        <v>160</v>
      </c>
      <c r="G118" s="50" t="s">
        <v>272</v>
      </c>
      <c r="H118" s="26">
        <f t="shared" si="6"/>
        <v>0</v>
      </c>
      <c r="I118" s="3"/>
      <c r="J118" s="27">
        <f t="shared" si="7"/>
        <v>1</v>
      </c>
      <c r="K118" s="3"/>
      <c r="L118" s="146"/>
      <c r="M118" s="150"/>
      <c r="N118" s="101">
        <f>IF(OR('Recueil des actions'!I118='Recueil des actions'!$E$188,'Recueil des actions'!I118='Recueil des actions'!$E$189),1,0)</f>
        <v>0</v>
      </c>
      <c r="O118" s="101">
        <f>IF(OR('Recueil des actions'!I118='Recueil des actions'!$E$188,'Recueil des actions'!I118='Recueil des actions'!$E$189),IF('Recueil des actions'!K118='Recueil des actions'!$F$188,1,IF('Recueil des actions'!K118='Recueil des actions'!$F$189,0.5,0)),0)</f>
        <v>0</v>
      </c>
    </row>
    <row r="119" spans="1:15" ht="25.5" x14ac:dyDescent="0.25">
      <c r="A119" s="1" t="e" cm="1">
        <f t="array" aca="1" ref="A119" ca="1">_xlfn.IFS(C119="Mieux se déplacer",1,C119="Mieux se loger",2,C119="Mieux préserver",3,C119="Mieux produire",4,C119="Mieux se nourrir",5)</f>
        <v>#NAME?</v>
      </c>
      <c r="B119" s="105"/>
      <c r="C119" s="286" t="s">
        <v>198</v>
      </c>
      <c r="D119" s="49" t="s">
        <v>262</v>
      </c>
      <c r="E119" s="49" t="s">
        <v>267</v>
      </c>
      <c r="F119" s="49" t="s">
        <v>260</v>
      </c>
      <c r="G119" s="50" t="s">
        <v>273</v>
      </c>
      <c r="H119" s="26">
        <f t="shared" si="6"/>
        <v>0</v>
      </c>
      <c r="I119" s="3"/>
      <c r="J119" s="27">
        <f t="shared" si="7"/>
        <v>1</v>
      </c>
      <c r="K119" s="3"/>
      <c r="L119" s="146"/>
      <c r="M119" s="150"/>
      <c r="N119" s="101">
        <f>IF(OR('Recueil des actions'!I119='Recueil des actions'!$E$188,'Recueil des actions'!I119='Recueil des actions'!$E$189),1,0)</f>
        <v>0</v>
      </c>
      <c r="O119" s="101">
        <f>IF(OR('Recueil des actions'!I119='Recueil des actions'!$E$188,'Recueil des actions'!I119='Recueil des actions'!$E$189),IF('Recueil des actions'!K119='Recueil des actions'!$F$188,1,IF('Recueil des actions'!K119='Recueil des actions'!$F$189,0.5,0)),0)</f>
        <v>0</v>
      </c>
    </row>
    <row r="120" spans="1:15" ht="25.5" x14ac:dyDescent="0.25">
      <c r="A120" s="1" t="e" cm="1">
        <f t="array" aca="1" ref="A120" ca="1">_xlfn.IFS(C120="Mieux se déplacer",1,C120="Mieux se loger",2,C120="Mieux préserver",3,C120="Mieux produire",4,C120="Mieux se nourrir",5)</f>
        <v>#NAME?</v>
      </c>
      <c r="B120" s="105"/>
      <c r="C120" s="286" t="s">
        <v>198</v>
      </c>
      <c r="D120" s="49" t="s">
        <v>262</v>
      </c>
      <c r="E120" s="49" t="s">
        <v>267</v>
      </c>
      <c r="F120" s="49" t="s">
        <v>274</v>
      </c>
      <c r="G120" s="50" t="s">
        <v>275</v>
      </c>
      <c r="H120" s="26">
        <f t="shared" si="6"/>
        <v>0</v>
      </c>
      <c r="I120" s="3"/>
      <c r="J120" s="27">
        <f t="shared" si="7"/>
        <v>1</v>
      </c>
      <c r="K120" s="3"/>
      <c r="L120" s="146"/>
      <c r="M120" s="150"/>
      <c r="N120" s="101">
        <f>IF(OR('Recueil des actions'!I120='Recueil des actions'!$E$188,'Recueil des actions'!I120='Recueil des actions'!$E$189),1,0)</f>
        <v>0</v>
      </c>
      <c r="O120" s="101">
        <f>IF(OR('Recueil des actions'!I120='Recueil des actions'!$E$188,'Recueil des actions'!I120='Recueil des actions'!$E$189),IF('Recueil des actions'!K120='Recueil des actions'!$F$188,1,IF('Recueil des actions'!K120='Recueil des actions'!$F$189,0.5,0)),0)</f>
        <v>0</v>
      </c>
    </row>
    <row r="121" spans="1:15" ht="25.5" x14ac:dyDescent="0.25">
      <c r="A121" s="1" t="e" cm="1">
        <f t="array" aca="1" ref="A121" ca="1">_xlfn.IFS(C121="Mieux se déplacer",1,C121="Mieux se loger",2,C121="Mieux préserver",3,C121="Mieux produire",4,C121="Mieux se nourrir",5)</f>
        <v>#NAME?</v>
      </c>
      <c r="B121" s="105"/>
      <c r="C121" s="286" t="s">
        <v>198</v>
      </c>
      <c r="D121" s="49" t="s">
        <v>262</v>
      </c>
      <c r="E121" s="49" t="s">
        <v>267</v>
      </c>
      <c r="F121" s="49" t="s">
        <v>260</v>
      </c>
      <c r="G121" s="50" t="s">
        <v>276</v>
      </c>
      <c r="H121" s="26">
        <f t="shared" si="6"/>
        <v>0</v>
      </c>
      <c r="I121" s="3"/>
      <c r="J121" s="27">
        <f t="shared" si="7"/>
        <v>1</v>
      </c>
      <c r="K121" s="3"/>
      <c r="L121" s="146"/>
      <c r="M121" s="150"/>
      <c r="N121" s="101">
        <f>IF(OR('Recueil des actions'!I121='Recueil des actions'!$E$188,'Recueil des actions'!I121='Recueil des actions'!$E$189),1,0)</f>
        <v>0</v>
      </c>
      <c r="O121" s="101">
        <f>IF(OR('Recueil des actions'!I121='Recueil des actions'!$E$188,'Recueil des actions'!I121='Recueil des actions'!$E$189),IF('Recueil des actions'!K121='Recueil des actions'!$F$188,1,IF('Recueil des actions'!K121='Recueil des actions'!$F$189,0.5,0)),0)</f>
        <v>0</v>
      </c>
    </row>
    <row r="122" spans="1:15" ht="38.25" x14ac:dyDescent="0.25">
      <c r="A122" s="1" t="e" cm="1">
        <f t="array" aca="1" ref="A122" ca="1">_xlfn.IFS(C122="Mieux se déplacer",1,C122="Mieux se loger",2,C122="Mieux préserver",3,C122="Mieux produire",4,C122="Mieux se nourrir",5)</f>
        <v>#NAME?</v>
      </c>
      <c r="B122" s="105"/>
      <c r="C122" s="286" t="s">
        <v>198</v>
      </c>
      <c r="D122" s="49" t="s">
        <v>262</v>
      </c>
      <c r="E122" s="49" t="s">
        <v>267</v>
      </c>
      <c r="F122" s="49" t="s">
        <v>270</v>
      </c>
      <c r="G122" s="50" t="s">
        <v>277</v>
      </c>
      <c r="H122" s="26">
        <f t="shared" si="6"/>
        <v>0</v>
      </c>
      <c r="I122" s="3"/>
      <c r="J122" s="27">
        <f t="shared" si="7"/>
        <v>1</v>
      </c>
      <c r="K122" s="3"/>
      <c r="L122" s="146"/>
      <c r="M122" s="150"/>
      <c r="N122" s="101">
        <f>IF(OR('Recueil des actions'!I122='Recueil des actions'!$E$188,'Recueil des actions'!I122='Recueil des actions'!$E$189),1,0)</f>
        <v>0</v>
      </c>
      <c r="O122" s="101">
        <f>IF(OR('Recueil des actions'!I122='Recueil des actions'!$E$188,'Recueil des actions'!I122='Recueil des actions'!$E$189),IF('Recueil des actions'!K122='Recueil des actions'!$F$188,1,IF('Recueil des actions'!K122='Recueil des actions'!$F$189,0.5,0)),0)</f>
        <v>0</v>
      </c>
    </row>
    <row r="123" spans="1:15" ht="25.5" x14ac:dyDescent="0.25">
      <c r="A123" s="1" t="e" cm="1">
        <f t="array" aca="1" ref="A123" ca="1">_xlfn.IFS(C123="Mieux se déplacer",1,C123="Mieux se loger",2,C123="Mieux préserver",3,C123="Mieux produire",4,C123="Mieux se nourrir",5)</f>
        <v>#NAME?</v>
      </c>
      <c r="B123" s="105"/>
      <c r="C123" s="286" t="s">
        <v>198</v>
      </c>
      <c r="D123" s="49" t="s">
        <v>262</v>
      </c>
      <c r="E123" s="49" t="s">
        <v>267</v>
      </c>
      <c r="F123" s="49" t="s">
        <v>270</v>
      </c>
      <c r="G123" s="50" t="s">
        <v>278</v>
      </c>
      <c r="H123" s="26">
        <f t="shared" si="6"/>
        <v>0</v>
      </c>
      <c r="I123" s="3"/>
      <c r="J123" s="27">
        <f t="shared" si="7"/>
        <v>1</v>
      </c>
      <c r="K123" s="3"/>
      <c r="L123" s="146"/>
      <c r="M123" s="150"/>
      <c r="N123" s="101">
        <f>IF(OR('Recueil des actions'!I123='Recueil des actions'!$E$188,'Recueil des actions'!I123='Recueil des actions'!$E$189),1,0)</f>
        <v>0</v>
      </c>
      <c r="O123" s="101">
        <f>IF(OR('Recueil des actions'!I123='Recueil des actions'!$E$188,'Recueil des actions'!I123='Recueil des actions'!$E$189),IF('Recueil des actions'!K123='Recueil des actions'!$F$188,1,IF('Recueil des actions'!K123='Recueil des actions'!$F$189,0.5,0)),0)</f>
        <v>0</v>
      </c>
    </row>
    <row r="124" spans="1:15" ht="25.5" x14ac:dyDescent="0.25">
      <c r="A124" s="1" t="e" cm="1">
        <f t="array" aca="1" ref="A124" ca="1">_xlfn.IFS(C124="Mieux se déplacer",1,C124="Mieux se loger",2,C124="Mieux préserver",3,C124="Mieux produire",4,C124="Mieux se nourrir",5)</f>
        <v>#NAME?</v>
      </c>
      <c r="B124" s="105"/>
      <c r="C124" s="286" t="s">
        <v>198</v>
      </c>
      <c r="D124" s="49" t="s">
        <v>262</v>
      </c>
      <c r="E124" s="49" t="s">
        <v>267</v>
      </c>
      <c r="F124" s="49" t="s">
        <v>274</v>
      </c>
      <c r="G124" s="50" t="s">
        <v>279</v>
      </c>
      <c r="H124" s="26">
        <f t="shared" si="6"/>
        <v>0</v>
      </c>
      <c r="I124" s="3"/>
      <c r="J124" s="27">
        <f t="shared" si="7"/>
        <v>1</v>
      </c>
      <c r="K124" s="3"/>
      <c r="L124" s="146"/>
      <c r="M124" s="150"/>
      <c r="N124" s="101">
        <f>IF(OR('Recueil des actions'!I124='Recueil des actions'!$E$188,'Recueil des actions'!I124='Recueil des actions'!$E$189),1,0)</f>
        <v>0</v>
      </c>
      <c r="O124" s="101">
        <f>IF(OR('Recueil des actions'!I124='Recueil des actions'!$E$188,'Recueil des actions'!I124='Recueil des actions'!$E$189),IF('Recueil des actions'!K124='Recueil des actions'!$F$188,1,IF('Recueil des actions'!K124='Recueil des actions'!$F$189,0.5,0)),0)</f>
        <v>0</v>
      </c>
    </row>
    <row r="125" spans="1:15" ht="25.5" x14ac:dyDescent="0.25">
      <c r="A125" s="1" t="e" cm="1">
        <f t="array" aca="1" ref="A125" ca="1">_xlfn.IFS(C125="Mieux se déplacer",1,C125="Mieux se loger",2,C125="Mieux préserver",3,C125="Mieux produire",4,C125="Mieux se nourrir",5)</f>
        <v>#NAME?</v>
      </c>
      <c r="B125" s="105"/>
      <c r="C125" s="286" t="s">
        <v>198</v>
      </c>
      <c r="D125" s="49" t="s">
        <v>262</v>
      </c>
      <c r="E125" s="49" t="s">
        <v>267</v>
      </c>
      <c r="F125" s="49" t="s">
        <v>158</v>
      </c>
      <c r="G125" s="50" t="s">
        <v>280</v>
      </c>
      <c r="H125" s="26">
        <f t="shared" si="6"/>
        <v>0</v>
      </c>
      <c r="I125" s="3"/>
      <c r="J125" s="27">
        <f t="shared" si="7"/>
        <v>1</v>
      </c>
      <c r="K125" s="3"/>
      <c r="L125" s="146"/>
      <c r="M125" s="150"/>
      <c r="N125" s="101">
        <f>IF(OR('Recueil des actions'!I125='Recueil des actions'!$E$188,'Recueil des actions'!I125='Recueil des actions'!$E$189),1,0)</f>
        <v>0</v>
      </c>
      <c r="O125" s="101">
        <f>IF(OR('Recueil des actions'!I125='Recueil des actions'!$E$188,'Recueil des actions'!I125='Recueil des actions'!$E$189),IF('Recueil des actions'!K125='Recueil des actions'!$F$188,1,IF('Recueil des actions'!K125='Recueil des actions'!$F$189,0.5,0)),0)</f>
        <v>0</v>
      </c>
    </row>
    <row r="126" spans="1:15" ht="25.5" x14ac:dyDescent="0.25">
      <c r="A126" s="1" t="e" cm="1">
        <f t="array" aca="1" ref="A126" ca="1">_xlfn.IFS(C126="Mieux se déplacer",1,C126="Mieux se loger",2,C126="Mieux préserver",3,C126="Mieux produire",4,C126="Mieux se nourrir",5)</f>
        <v>#NAME?</v>
      </c>
      <c r="B126" s="105"/>
      <c r="C126" s="286" t="s">
        <v>198</v>
      </c>
      <c r="D126" s="49" t="s">
        <v>262</v>
      </c>
      <c r="E126" s="49" t="s">
        <v>267</v>
      </c>
      <c r="F126" s="49" t="s">
        <v>160</v>
      </c>
      <c r="G126" s="50" t="s">
        <v>281</v>
      </c>
      <c r="H126" s="26">
        <f t="shared" si="6"/>
        <v>0</v>
      </c>
      <c r="I126" s="3"/>
      <c r="J126" s="27">
        <f t="shared" si="7"/>
        <v>1</v>
      </c>
      <c r="K126" s="3"/>
      <c r="L126" s="146"/>
      <c r="M126" s="150"/>
      <c r="N126" s="101">
        <f>IF(OR('Recueil des actions'!I126='Recueil des actions'!$E$188,'Recueil des actions'!I126='Recueil des actions'!$E$189),1,0)</f>
        <v>0</v>
      </c>
      <c r="O126" s="101">
        <f>IF(OR('Recueil des actions'!I126='Recueil des actions'!$E$188,'Recueil des actions'!I126='Recueil des actions'!$E$189),IF('Recueil des actions'!K126='Recueil des actions'!$F$188,1,IF('Recueil des actions'!K126='Recueil des actions'!$F$189,0.5,0)),0)</f>
        <v>0</v>
      </c>
    </row>
    <row r="127" spans="1:15" ht="38.25" x14ac:dyDescent="0.25">
      <c r="A127" s="1" t="e" cm="1">
        <f t="array" aca="1" ref="A127" ca="1">_xlfn.IFS(C127="Mieux se déplacer",1,C127="Mieux se loger",2,C127="Mieux préserver",3,C127="Mieux produire",4,C127="Mieux se nourrir",5)</f>
        <v>#NAME?</v>
      </c>
      <c r="B127" s="105"/>
      <c r="C127" s="286" t="s">
        <v>198</v>
      </c>
      <c r="D127" s="49" t="s">
        <v>282</v>
      </c>
      <c r="E127" s="49" t="s">
        <v>283</v>
      </c>
      <c r="F127" s="49" t="s">
        <v>260</v>
      </c>
      <c r="G127" s="50" t="s">
        <v>284</v>
      </c>
      <c r="H127" s="26">
        <f t="shared" si="6"/>
        <v>0</v>
      </c>
      <c r="I127" s="3"/>
      <c r="J127" s="27">
        <f t="shared" si="7"/>
        <v>1</v>
      </c>
      <c r="K127" s="3"/>
      <c r="L127" s="146"/>
      <c r="M127" s="150"/>
      <c r="N127" s="101">
        <f>IF(OR('Recueil des actions'!I127='Recueil des actions'!$E$188,'Recueil des actions'!I127='Recueil des actions'!$E$189),1,0)</f>
        <v>0</v>
      </c>
      <c r="O127" s="101">
        <f>IF(OR('Recueil des actions'!I127='Recueil des actions'!$E$188,'Recueil des actions'!I127='Recueil des actions'!$E$189),IF('Recueil des actions'!K127='Recueil des actions'!$F$188,1,IF('Recueil des actions'!K127='Recueil des actions'!$F$189,0.5,0)),0)</f>
        <v>0</v>
      </c>
    </row>
    <row r="128" spans="1:15" ht="38.25" x14ac:dyDescent="0.25">
      <c r="A128" s="1" t="e" cm="1">
        <f t="array" aca="1" ref="A128" ca="1">_xlfn.IFS(C128="Mieux se déplacer",1,C128="Mieux se loger",2,C128="Mieux préserver",3,C128="Mieux produire",4,C128="Mieux se nourrir",5)</f>
        <v>#NAME?</v>
      </c>
      <c r="B128" s="105"/>
      <c r="C128" s="286" t="s">
        <v>198</v>
      </c>
      <c r="D128" s="49" t="s">
        <v>262</v>
      </c>
      <c r="E128" s="49" t="s">
        <v>285</v>
      </c>
      <c r="F128" s="49" t="s">
        <v>270</v>
      </c>
      <c r="G128" s="50" t="s">
        <v>286</v>
      </c>
      <c r="H128" s="26">
        <f t="shared" si="6"/>
        <v>0</v>
      </c>
      <c r="I128" s="3"/>
      <c r="J128" s="27">
        <f t="shared" si="7"/>
        <v>1</v>
      </c>
      <c r="K128" s="3"/>
      <c r="L128" s="146"/>
      <c r="M128" s="150"/>
      <c r="N128" s="101">
        <f>IF(OR('Recueil des actions'!I128='Recueil des actions'!$E$188,'Recueil des actions'!I128='Recueil des actions'!$E$189),1,0)</f>
        <v>0</v>
      </c>
      <c r="O128" s="101">
        <f>IF(OR('Recueil des actions'!I128='Recueil des actions'!$E$188,'Recueil des actions'!I128='Recueil des actions'!$E$189),IF('Recueil des actions'!K128='Recueil des actions'!$F$188,1,IF('Recueil des actions'!K128='Recueil des actions'!$F$189,0.5,0)),0)</f>
        <v>0</v>
      </c>
    </row>
    <row r="129" spans="1:15" ht="25.5" x14ac:dyDescent="0.25">
      <c r="A129" s="1" t="e" cm="1">
        <f t="array" aca="1" ref="A129" ca="1">_xlfn.IFS(C129="Mieux se déplacer",1,C129="Mieux se loger",2,C129="Mieux préserver",3,C129="Mieux produire",4,C129="Mieux se nourrir",5)</f>
        <v>#NAME?</v>
      </c>
      <c r="B129" s="105"/>
      <c r="C129" s="286" t="s">
        <v>198</v>
      </c>
      <c r="D129" s="49" t="s">
        <v>262</v>
      </c>
      <c r="E129" s="49" t="s">
        <v>285</v>
      </c>
      <c r="F129" s="49" t="s">
        <v>155</v>
      </c>
      <c r="G129" s="50" t="s">
        <v>287</v>
      </c>
      <c r="H129" s="26">
        <f t="shared" ref="H129:H137" si="8">IF(I129=E$188,3,IF(I129=E$189,2,IF(I129=E$190,1,0)))</f>
        <v>0</v>
      </c>
      <c r="I129" s="3"/>
      <c r="J129" s="27">
        <f t="shared" ref="J129:J137" si="9">IF(K129=F$188,5,IF(K129=F$189,4,IF(K129=F$190,3,IF(K129=F$191,2,1))))</f>
        <v>1</v>
      </c>
      <c r="K129" s="3"/>
      <c r="L129" s="146"/>
      <c r="M129" s="150"/>
      <c r="N129" s="101">
        <f>IF(OR('Recueil des actions'!I129='Recueil des actions'!$E$188,'Recueil des actions'!I129='Recueil des actions'!$E$189),1,0)</f>
        <v>0</v>
      </c>
      <c r="O129" s="101">
        <f>IF(OR('Recueil des actions'!I129='Recueil des actions'!$E$188,'Recueil des actions'!I129='Recueil des actions'!$E$189),IF('Recueil des actions'!K129='Recueil des actions'!$F$188,1,IF('Recueil des actions'!K129='Recueil des actions'!$F$189,0.5,0)),0)</f>
        <v>0</v>
      </c>
    </row>
    <row r="130" spans="1:15" ht="25.5" x14ac:dyDescent="0.25">
      <c r="A130" s="1" t="e" cm="1">
        <f t="array" aca="1" ref="A130" ca="1">_xlfn.IFS(C130="Mieux se déplacer",1,C130="Mieux se loger",2,C130="Mieux préserver",3,C130="Mieux produire",4,C130="Mieux se nourrir",5)</f>
        <v>#NAME?</v>
      </c>
      <c r="B130" s="105"/>
      <c r="C130" s="286" t="s">
        <v>198</v>
      </c>
      <c r="D130" s="49" t="s">
        <v>262</v>
      </c>
      <c r="E130" s="49" t="s">
        <v>285</v>
      </c>
      <c r="F130" s="49" t="s">
        <v>151</v>
      </c>
      <c r="G130" s="50" t="s">
        <v>288</v>
      </c>
      <c r="H130" s="26">
        <f t="shared" si="8"/>
        <v>0</v>
      </c>
      <c r="I130" s="3"/>
      <c r="J130" s="27">
        <f t="shared" si="9"/>
        <v>1</v>
      </c>
      <c r="K130" s="3"/>
      <c r="L130" s="146"/>
      <c r="M130" s="150"/>
      <c r="N130" s="101">
        <f>IF(OR('Recueil des actions'!I130='Recueil des actions'!$E$188,'Recueil des actions'!I130='Recueil des actions'!$E$189),1,0)</f>
        <v>0</v>
      </c>
      <c r="O130" s="101">
        <f>IF(OR('Recueil des actions'!I130='Recueil des actions'!$E$188,'Recueil des actions'!I130='Recueil des actions'!$E$189),IF('Recueil des actions'!K130='Recueil des actions'!$F$188,1,IF('Recueil des actions'!K130='Recueil des actions'!$F$189,0.5,0)),0)</f>
        <v>0</v>
      </c>
    </row>
    <row r="131" spans="1:15" ht="38.25" x14ac:dyDescent="0.25">
      <c r="A131" s="1" t="e" cm="1">
        <f t="array" aca="1" ref="A131" ca="1">_xlfn.IFS(C131="Mieux se déplacer",1,C131="Mieux se loger",2,C131="Mieux préserver",3,C131="Mieux produire",4,C131="Mieux se nourrir",5)</f>
        <v>#NAME?</v>
      </c>
      <c r="B131" s="105"/>
      <c r="C131" s="286" t="s">
        <v>198</v>
      </c>
      <c r="D131" s="49" t="s">
        <v>262</v>
      </c>
      <c r="E131" s="49" t="s">
        <v>285</v>
      </c>
      <c r="F131" s="49" t="s">
        <v>151</v>
      </c>
      <c r="G131" s="50" t="s">
        <v>289</v>
      </c>
      <c r="H131" s="26">
        <f t="shared" si="8"/>
        <v>0</v>
      </c>
      <c r="I131" s="3"/>
      <c r="J131" s="27">
        <f t="shared" si="9"/>
        <v>1</v>
      </c>
      <c r="K131" s="3"/>
      <c r="L131" s="146"/>
      <c r="M131" s="150"/>
      <c r="N131" s="101">
        <f>IF(OR('Recueil des actions'!I131='Recueil des actions'!$E$188,'Recueil des actions'!I131='Recueil des actions'!$E$189),1,0)</f>
        <v>0</v>
      </c>
      <c r="O131" s="101">
        <f>IF(OR('Recueil des actions'!I131='Recueil des actions'!$E$188,'Recueil des actions'!I131='Recueil des actions'!$E$189),IF('Recueil des actions'!K131='Recueil des actions'!$F$188,1,IF('Recueil des actions'!K131='Recueil des actions'!$F$189,0.5,0)),0)</f>
        <v>0</v>
      </c>
    </row>
    <row r="132" spans="1:15" ht="51" x14ac:dyDescent="0.25">
      <c r="A132" s="1" t="e" cm="1">
        <f t="array" aca="1" ref="A132" ca="1">_xlfn.IFS(C132="Mieux se déplacer",1,C132="Mieux se loger",2,C132="Mieux préserver",3,C132="Mieux produire",4,C132="Mieux se nourrir",5)</f>
        <v>#NAME?</v>
      </c>
      <c r="B132" s="105"/>
      <c r="C132" s="290" t="s">
        <v>198</v>
      </c>
      <c r="D132" s="49" t="s">
        <v>235</v>
      </c>
      <c r="E132" s="49" t="s">
        <v>236</v>
      </c>
      <c r="F132" s="49" t="s">
        <v>151</v>
      </c>
      <c r="G132" s="49" t="s">
        <v>237</v>
      </c>
      <c r="H132" s="26">
        <f>IF(I132=E$188,3,IF(I132=E$189,2,IF(I132=E$190,1,0)))</f>
        <v>0</v>
      </c>
      <c r="I132" s="3"/>
      <c r="J132" s="27">
        <f>IF(K132=F$188,5,IF(K132=F$189,4,IF(K132=F$190,3,IF(K132=F$191,2,1))))</f>
        <v>1</v>
      </c>
      <c r="K132" s="3"/>
      <c r="L132" s="146"/>
      <c r="M132" s="150"/>
      <c r="N132" s="101">
        <f>IF(OR('Recueil des actions'!I132='Recueil des actions'!$E$188,'Recueil des actions'!I132='Recueil des actions'!$E$189),1,0)</f>
        <v>0</v>
      </c>
      <c r="O132" s="101">
        <f>IF(OR('Recueil des actions'!I132='Recueil des actions'!$E$188,'Recueil des actions'!I132='Recueil des actions'!$E$189),IF('Recueil des actions'!K132='Recueil des actions'!$F$188,1,IF('Recueil des actions'!K132='Recueil des actions'!$F$189,0.5,0)),0)</f>
        <v>0</v>
      </c>
    </row>
    <row r="133" spans="1:15" ht="51" x14ac:dyDescent="0.25">
      <c r="A133" s="1" t="e" cm="1">
        <f t="array" aca="1" ref="A133" ca="1">_xlfn.IFS(C133="Mieux se déplacer",1,C133="Mieux se loger",2,C133="Mieux préserver",3,C133="Mieux produire",4,C133="Mieux se nourrir",5)</f>
        <v>#NAME?</v>
      </c>
      <c r="B133" s="105"/>
      <c r="C133" s="290" t="s">
        <v>198</v>
      </c>
      <c r="D133" s="49" t="s">
        <v>235</v>
      </c>
      <c r="E133" s="49" t="s">
        <v>236</v>
      </c>
      <c r="F133" s="49" t="s">
        <v>160</v>
      </c>
      <c r="G133" s="49" t="s">
        <v>238</v>
      </c>
      <c r="H133" s="26">
        <f>IF(I133=E$188,3,IF(I133=E$189,2,IF(I133=E$190,1,0)))</f>
        <v>0</v>
      </c>
      <c r="I133" s="3"/>
      <c r="J133" s="27">
        <f>IF(K133=F$188,5,IF(K133=F$189,4,IF(K133=F$190,3,IF(K133=F$191,2,1))))</f>
        <v>1</v>
      </c>
      <c r="K133" s="3"/>
      <c r="L133" s="146"/>
      <c r="M133" s="150"/>
      <c r="N133" s="101">
        <f>IF(OR('Recueil des actions'!I133='Recueil des actions'!$E$188,'Recueil des actions'!I133='Recueil des actions'!$E$189),1,0)</f>
        <v>0</v>
      </c>
      <c r="O133" s="101">
        <f>IF(OR('Recueil des actions'!I133='Recueil des actions'!$E$188,'Recueil des actions'!I133='Recueil des actions'!$E$189),IF('Recueil des actions'!K133='Recueil des actions'!$F$188,1,IF('Recueil des actions'!K133='Recueil des actions'!$F$189,0.5,0)),0)</f>
        <v>0</v>
      </c>
    </row>
    <row r="134" spans="1:15" ht="51" x14ac:dyDescent="0.25">
      <c r="A134" s="1" t="e" cm="1">
        <f t="array" aca="1" ref="A134" ca="1">_xlfn.IFS(C134="Mieux se déplacer",1,C134="Mieux se loger",2,C134="Mieux préserver",3,C134="Mieux produire",4,C134="Mieux se nourrir",5)</f>
        <v>#NAME?</v>
      </c>
      <c r="B134" s="105"/>
      <c r="C134" s="290" t="s">
        <v>198</v>
      </c>
      <c r="D134" s="49" t="s">
        <v>235</v>
      </c>
      <c r="E134" s="49" t="s">
        <v>239</v>
      </c>
      <c r="F134" s="49" t="s">
        <v>158</v>
      </c>
      <c r="G134" s="49" t="s">
        <v>240</v>
      </c>
      <c r="H134" s="26">
        <f>IF(I134=E$188,3,IF(I134=E$189,2,IF(I134=E$190,1,0)))</f>
        <v>0</v>
      </c>
      <c r="I134" s="3"/>
      <c r="J134" s="27">
        <f>IF(K134=F$188,5,IF(K134=F$189,4,IF(K134=F$190,3,IF(K134=F$191,2,1))))</f>
        <v>1</v>
      </c>
      <c r="K134" s="3"/>
      <c r="L134" s="146"/>
      <c r="M134" s="150"/>
      <c r="N134" s="101">
        <f>IF(OR('Recueil des actions'!I134='Recueil des actions'!$E$188,'Recueil des actions'!I134='Recueil des actions'!$E$189),1,0)</f>
        <v>0</v>
      </c>
      <c r="O134" s="101">
        <f>IF(OR('Recueil des actions'!I134='Recueil des actions'!$E$188,'Recueil des actions'!I134='Recueil des actions'!$E$189),IF('Recueil des actions'!K134='Recueil des actions'!$F$188,1,IF('Recueil des actions'!K134='Recueil des actions'!$F$189,0.5,0)),0)</f>
        <v>0</v>
      </c>
    </row>
    <row r="135" spans="1:15" ht="51" x14ac:dyDescent="0.25">
      <c r="A135" s="1" t="e" cm="1">
        <f t="array" aca="1" ref="A135" ca="1">_xlfn.IFS(C135="Mieux se déplacer",1,C135="Mieux se loger",2,C135="Mieux préserver",3,C135="Mieux produire",4,C135="Mieux se nourrir",5)</f>
        <v>#NAME?</v>
      </c>
      <c r="B135" s="105"/>
      <c r="C135" s="286" t="s">
        <v>198</v>
      </c>
      <c r="D135" s="49" t="s">
        <v>235</v>
      </c>
      <c r="E135" s="49" t="s">
        <v>290</v>
      </c>
      <c r="F135" s="49" t="s">
        <v>291</v>
      </c>
      <c r="G135" s="50" t="s">
        <v>292</v>
      </c>
      <c r="H135" s="26">
        <f t="shared" si="8"/>
        <v>0</v>
      </c>
      <c r="I135" s="3"/>
      <c r="J135" s="27">
        <f t="shared" si="9"/>
        <v>1</v>
      </c>
      <c r="K135" s="3"/>
      <c r="L135" s="146"/>
      <c r="M135" s="150"/>
      <c r="N135" s="101">
        <f>IF(OR('Recueil des actions'!I135='Recueil des actions'!$E$188,'Recueil des actions'!I135='Recueil des actions'!$E$189),1,0)</f>
        <v>0</v>
      </c>
      <c r="O135" s="101">
        <f>IF(OR('Recueil des actions'!I135='Recueil des actions'!$E$188,'Recueil des actions'!I135='Recueil des actions'!$E$189),IF('Recueil des actions'!K135='Recueil des actions'!$F$188,1,IF('Recueil des actions'!K135='Recueil des actions'!$F$189,0.5,0)),0)</f>
        <v>0</v>
      </c>
    </row>
    <row r="136" spans="1:15" ht="51" x14ac:dyDescent="0.25">
      <c r="A136" s="1" t="e" cm="1">
        <f t="array" aca="1" ref="A136" ca="1">_xlfn.IFS(C136="Mieux se déplacer",1,C136="Mieux se loger",2,C136="Mieux préserver",3,C136="Mieux produire",4,C136="Mieux se nourrir",5)</f>
        <v>#NAME?</v>
      </c>
      <c r="B136" s="105"/>
      <c r="C136" s="286" t="s">
        <v>198</v>
      </c>
      <c r="D136" s="49" t="s">
        <v>235</v>
      </c>
      <c r="E136" s="49" t="s">
        <v>290</v>
      </c>
      <c r="F136" s="49" t="s">
        <v>151</v>
      </c>
      <c r="G136" s="50" t="s">
        <v>293</v>
      </c>
      <c r="H136" s="26">
        <f t="shared" si="8"/>
        <v>0</v>
      </c>
      <c r="I136" s="3"/>
      <c r="J136" s="27">
        <f t="shared" si="9"/>
        <v>1</v>
      </c>
      <c r="K136" s="3"/>
      <c r="L136" s="146"/>
      <c r="M136" s="150"/>
      <c r="N136" s="101">
        <f>IF(OR('Recueil des actions'!I136='Recueil des actions'!$E$188,'Recueil des actions'!I136='Recueil des actions'!$E$189),1,0)</f>
        <v>0</v>
      </c>
      <c r="O136" s="101">
        <f>IF(OR('Recueil des actions'!I136='Recueil des actions'!$E$188,'Recueil des actions'!I136='Recueil des actions'!$E$189),IF('Recueil des actions'!K136='Recueil des actions'!$F$188,1,IF('Recueil des actions'!K136='Recueil des actions'!$F$189,0.5,0)),0)</f>
        <v>0</v>
      </c>
    </row>
    <row r="137" spans="1:15" ht="51.75" thickBot="1" x14ac:dyDescent="0.3">
      <c r="A137" s="1" t="e" cm="1">
        <f t="array" aca="1" ref="A137" ca="1">_xlfn.IFS(C137="Mieux se déplacer",1,C137="Mieux se loger",2,C137="Mieux préserver",3,C137="Mieux produire",4,C137="Mieux se nourrir",5)</f>
        <v>#NAME?</v>
      </c>
      <c r="B137" s="154"/>
      <c r="C137" s="289" t="s">
        <v>198</v>
      </c>
      <c r="D137" s="133" t="s">
        <v>235</v>
      </c>
      <c r="E137" s="133" t="s">
        <v>290</v>
      </c>
      <c r="F137" s="133" t="s">
        <v>151</v>
      </c>
      <c r="G137" s="134" t="s">
        <v>294</v>
      </c>
      <c r="H137" s="127">
        <f t="shared" si="8"/>
        <v>0</v>
      </c>
      <c r="I137" s="122"/>
      <c r="J137" s="128">
        <f t="shared" si="9"/>
        <v>1</v>
      </c>
      <c r="K137" s="122"/>
      <c r="L137" s="151"/>
      <c r="M137" s="152"/>
      <c r="N137" s="101">
        <f>IF(OR('Recueil des actions'!I137='Recueil des actions'!$E$188,'Recueil des actions'!I137='Recueil des actions'!$E$189),1,0)</f>
        <v>0</v>
      </c>
      <c r="O137" s="101">
        <f>IF(OR('Recueil des actions'!I137='Recueil des actions'!$E$188,'Recueil des actions'!I137='Recueil des actions'!$E$189),IF('Recueil des actions'!K137='Recueil des actions'!$F$188,1,IF('Recueil des actions'!K137='Recueil des actions'!$F$189,0.5,0)),0)</f>
        <v>0</v>
      </c>
    </row>
    <row r="138" spans="1:15" ht="63.75" x14ac:dyDescent="0.25">
      <c r="A138" s="1" t="e" cm="1">
        <f t="array" aca="1" ref="A138" ca="1">_xlfn.IFS(C138="Mieux se déplacer",1,C138="Mieux se loger",2,C138="Mieux préserver",3,C138="Mieux produire",4,C138="Mieux se nourrir",5)</f>
        <v>#NAME?</v>
      </c>
      <c r="B138" s="129"/>
      <c r="C138" s="285" t="s">
        <v>353</v>
      </c>
      <c r="D138" s="130" t="s">
        <v>354</v>
      </c>
      <c r="E138" s="130" t="s">
        <v>355</v>
      </c>
      <c r="F138" s="130" t="s">
        <v>151</v>
      </c>
      <c r="G138" s="131" t="s">
        <v>356</v>
      </c>
      <c r="H138" s="113">
        <f t="shared" ref="H138:H150" si="10">IF(I138=E$188,3,IF(I138=E$189,2,IF(I138=E$190,1,0)))</f>
        <v>0</v>
      </c>
      <c r="I138" s="114"/>
      <c r="J138" s="115">
        <f t="shared" ref="J138:J150" si="11">IF(K138=F$188,5,IF(K138=F$189,4,IF(K138=F$190,3,IF(K138=F$191,2,1))))</f>
        <v>1</v>
      </c>
      <c r="K138" s="114"/>
      <c r="L138" s="148"/>
      <c r="M138" s="149"/>
      <c r="N138" s="101">
        <f>IF(OR('Recueil des actions'!I138='Recueil des actions'!$E$188,'Recueil des actions'!I138='Recueil des actions'!$E$189),1,0)</f>
        <v>0</v>
      </c>
      <c r="O138" s="101">
        <f>IF(OR('Recueil des actions'!I138='Recueil des actions'!$E$188,'Recueil des actions'!I138='Recueil des actions'!$E$189),IF('Recueil des actions'!K138='Recueil des actions'!$F$188,1,IF('Recueil des actions'!K138='Recueil des actions'!$F$189,0.5,0)),0)</f>
        <v>0</v>
      </c>
    </row>
    <row r="139" spans="1:15" ht="51" x14ac:dyDescent="0.25">
      <c r="A139" s="1" t="e" cm="1">
        <f t="array" aca="1" ref="A139" ca="1">_xlfn.IFS(C139="Mieux se déplacer",1,C139="Mieux se loger",2,C139="Mieux préserver",3,C139="Mieux produire",4,C139="Mieux se nourrir",5)</f>
        <v>#NAME?</v>
      </c>
      <c r="B139" s="106"/>
      <c r="C139" s="286" t="s">
        <v>353</v>
      </c>
      <c r="D139" s="49" t="s">
        <v>354</v>
      </c>
      <c r="E139" s="49" t="s">
        <v>355</v>
      </c>
      <c r="F139" s="49" t="s">
        <v>151</v>
      </c>
      <c r="G139" s="50" t="s">
        <v>357</v>
      </c>
      <c r="H139" s="26">
        <f t="shared" si="10"/>
        <v>0</v>
      </c>
      <c r="I139" s="3"/>
      <c r="J139" s="27">
        <f t="shared" si="11"/>
        <v>1</v>
      </c>
      <c r="K139" s="3"/>
      <c r="L139" s="146"/>
      <c r="M139" s="150"/>
      <c r="N139" s="101">
        <f>IF(OR('Recueil des actions'!I139='Recueil des actions'!$E$188,'Recueil des actions'!I139='Recueil des actions'!$E$189),1,0)</f>
        <v>0</v>
      </c>
      <c r="O139" s="101">
        <f>IF(OR('Recueil des actions'!I139='Recueil des actions'!$E$188,'Recueil des actions'!I139='Recueil des actions'!$E$189),IF('Recueil des actions'!K139='Recueil des actions'!$F$188,1,IF('Recueil des actions'!K139='Recueil des actions'!$F$189,0.5,0)),0)</f>
        <v>0</v>
      </c>
    </row>
    <row r="140" spans="1:15" ht="25.5" x14ac:dyDescent="0.25">
      <c r="A140" s="1" t="e" cm="1">
        <f t="array" aca="1" ref="A140" ca="1">_xlfn.IFS(C140="Mieux se déplacer",1,C140="Mieux se loger",2,C140="Mieux préserver",3,C140="Mieux produire",4,C140="Mieux se nourrir",5)</f>
        <v>#NAME?</v>
      </c>
      <c r="B140" s="106"/>
      <c r="C140" s="286" t="s">
        <v>353</v>
      </c>
      <c r="D140" s="49" t="s">
        <v>354</v>
      </c>
      <c r="E140" s="49" t="s">
        <v>355</v>
      </c>
      <c r="F140" s="49" t="s">
        <v>151</v>
      </c>
      <c r="G140" s="51" t="s">
        <v>358</v>
      </c>
      <c r="H140" s="26">
        <f t="shared" si="10"/>
        <v>0</v>
      </c>
      <c r="I140" s="3"/>
      <c r="J140" s="27">
        <f t="shared" si="11"/>
        <v>1</v>
      </c>
      <c r="K140" s="3"/>
      <c r="L140" s="146"/>
      <c r="M140" s="150"/>
      <c r="N140" s="101">
        <f>IF(OR('Recueil des actions'!I140='Recueil des actions'!$E$188,'Recueil des actions'!I140='Recueil des actions'!$E$189),1,0)</f>
        <v>0</v>
      </c>
      <c r="O140" s="101">
        <f>IF(OR('Recueil des actions'!I140='Recueil des actions'!$E$188,'Recueil des actions'!I140='Recueil des actions'!$E$189),IF('Recueil des actions'!K140='Recueil des actions'!$F$188,1,IF('Recueil des actions'!K140='Recueil des actions'!$F$189,0.5,0)),0)</f>
        <v>0</v>
      </c>
    </row>
    <row r="141" spans="1:15" ht="63.75" x14ac:dyDescent="0.25">
      <c r="A141" s="1" t="e" cm="1">
        <f t="array" aca="1" ref="A141" ca="1">_xlfn.IFS(C141="Mieux se déplacer",1,C141="Mieux se loger",2,C141="Mieux préserver",3,C141="Mieux produire",4,C141="Mieux se nourrir",5)</f>
        <v>#NAME?</v>
      </c>
      <c r="B141" s="106"/>
      <c r="C141" s="286" t="s">
        <v>353</v>
      </c>
      <c r="D141" s="49" t="s">
        <v>235</v>
      </c>
      <c r="E141" s="49" t="s">
        <v>359</v>
      </c>
      <c r="F141" s="49" t="s">
        <v>158</v>
      </c>
      <c r="G141" s="50" t="s">
        <v>360</v>
      </c>
      <c r="H141" s="26">
        <f t="shared" si="10"/>
        <v>0</v>
      </c>
      <c r="I141" s="3"/>
      <c r="J141" s="27">
        <f t="shared" si="11"/>
        <v>1</v>
      </c>
      <c r="K141" s="3"/>
      <c r="L141" s="146"/>
      <c r="M141" s="150"/>
      <c r="N141" s="101">
        <f>IF(OR('Recueil des actions'!I141='Recueil des actions'!$E$188,'Recueil des actions'!I141='Recueil des actions'!$E$189),1,0)</f>
        <v>0</v>
      </c>
      <c r="O141" s="101">
        <f>IF(OR('Recueil des actions'!I141='Recueil des actions'!$E$188,'Recueil des actions'!I141='Recueil des actions'!$E$189),IF('Recueil des actions'!K141='Recueil des actions'!$F$188,1,IF('Recueil des actions'!K141='Recueil des actions'!$F$189,0.5,0)),0)</f>
        <v>0</v>
      </c>
    </row>
    <row r="142" spans="1:15" ht="63.75" x14ac:dyDescent="0.25">
      <c r="A142" s="1" t="e" cm="1">
        <f t="array" aca="1" ref="A142" ca="1">_xlfn.IFS(C142="Mieux se déplacer",1,C142="Mieux se loger",2,C142="Mieux préserver",3,C142="Mieux produire",4,C142="Mieux se nourrir",5)</f>
        <v>#NAME?</v>
      </c>
      <c r="B142" s="106"/>
      <c r="C142" s="286" t="s">
        <v>353</v>
      </c>
      <c r="D142" s="49" t="s">
        <v>235</v>
      </c>
      <c r="E142" s="49" t="s">
        <v>359</v>
      </c>
      <c r="F142" s="49" t="s">
        <v>160</v>
      </c>
      <c r="G142" s="50" t="s">
        <v>361</v>
      </c>
      <c r="H142" s="26">
        <f t="shared" si="10"/>
        <v>0</v>
      </c>
      <c r="I142" s="3"/>
      <c r="J142" s="27">
        <f t="shared" si="11"/>
        <v>1</v>
      </c>
      <c r="K142" s="3"/>
      <c r="L142" s="146"/>
      <c r="M142" s="150"/>
      <c r="N142" s="101">
        <f>IF(OR('Recueil des actions'!I142='Recueil des actions'!$E$188,'Recueil des actions'!I142='Recueil des actions'!$E$189),1,0)</f>
        <v>0</v>
      </c>
      <c r="O142" s="101">
        <f>IF(OR('Recueil des actions'!I142='Recueil des actions'!$E$188,'Recueil des actions'!I142='Recueil des actions'!$E$189),IF('Recueil des actions'!K142='Recueil des actions'!$F$188,1,IF('Recueil des actions'!K142='Recueil des actions'!$F$189,0.5,0)),0)</f>
        <v>0</v>
      </c>
    </row>
    <row r="143" spans="1:15" ht="51" x14ac:dyDescent="0.25">
      <c r="A143" s="1" t="e" cm="1">
        <f t="array" aca="1" ref="A143" ca="1">_xlfn.IFS(C143="Mieux se déplacer",1,C143="Mieux se loger",2,C143="Mieux préserver",3,C143="Mieux produire",4,C143="Mieux se nourrir",5)</f>
        <v>#NAME?</v>
      </c>
      <c r="B143" s="106"/>
      <c r="C143" s="286" t="s">
        <v>353</v>
      </c>
      <c r="D143" s="49" t="s">
        <v>235</v>
      </c>
      <c r="E143" s="49" t="s">
        <v>362</v>
      </c>
      <c r="F143" s="49" t="s">
        <v>151</v>
      </c>
      <c r="G143" s="50" t="s">
        <v>363</v>
      </c>
      <c r="H143" s="26">
        <f t="shared" si="10"/>
        <v>0</v>
      </c>
      <c r="I143" s="3"/>
      <c r="J143" s="27">
        <f t="shared" si="11"/>
        <v>1</v>
      </c>
      <c r="K143" s="3"/>
      <c r="L143" s="146"/>
      <c r="M143" s="150"/>
      <c r="N143" s="101">
        <f>IF(OR('Recueil des actions'!I143='Recueil des actions'!$E$188,'Recueil des actions'!I143='Recueil des actions'!$E$189),1,0)</f>
        <v>0</v>
      </c>
      <c r="O143" s="101">
        <f>IF(OR('Recueil des actions'!I143='Recueil des actions'!$E$188,'Recueil des actions'!I143='Recueil des actions'!$E$189),IF('Recueil des actions'!K143='Recueil des actions'!$F$188,1,IF('Recueil des actions'!K143='Recueil des actions'!$F$189,0.5,0)),0)</f>
        <v>0</v>
      </c>
    </row>
    <row r="144" spans="1:15" ht="51" x14ac:dyDescent="0.25">
      <c r="A144" s="1" t="e" cm="1">
        <f t="array" aca="1" ref="A144" ca="1">_xlfn.IFS(C144="Mieux se déplacer",1,C144="Mieux se loger",2,C144="Mieux préserver",3,C144="Mieux produire",4,C144="Mieux se nourrir",5)</f>
        <v>#NAME?</v>
      </c>
      <c r="B144" s="106"/>
      <c r="C144" s="286" t="s">
        <v>353</v>
      </c>
      <c r="D144" s="49" t="s">
        <v>235</v>
      </c>
      <c r="E144" s="49" t="s">
        <v>362</v>
      </c>
      <c r="F144" s="49" t="s">
        <v>158</v>
      </c>
      <c r="G144" s="50" t="s">
        <v>364</v>
      </c>
      <c r="H144" s="26">
        <f t="shared" si="10"/>
        <v>0</v>
      </c>
      <c r="I144" s="3"/>
      <c r="J144" s="27">
        <f t="shared" si="11"/>
        <v>1</v>
      </c>
      <c r="K144" s="3"/>
      <c r="L144" s="146"/>
      <c r="M144" s="150"/>
      <c r="N144" s="101">
        <f>IF(OR('Recueil des actions'!I144='Recueil des actions'!$E$188,'Recueil des actions'!I144='Recueil des actions'!$E$189),1,0)</f>
        <v>0</v>
      </c>
      <c r="O144" s="101">
        <f>IF(OR('Recueil des actions'!I144='Recueil des actions'!$E$188,'Recueil des actions'!I144='Recueil des actions'!$E$189),IF('Recueil des actions'!K144='Recueil des actions'!$F$188,1,IF('Recueil des actions'!K144='Recueil des actions'!$F$189,0.5,0)),0)</f>
        <v>0</v>
      </c>
    </row>
    <row r="145" spans="1:15" ht="51" x14ac:dyDescent="0.25">
      <c r="A145" s="1" t="e" cm="1">
        <f t="array" aca="1" ref="A145" ca="1">_xlfn.IFS(C145="Mieux se déplacer",1,C145="Mieux se loger",2,C145="Mieux préserver",3,C145="Mieux produire",4,C145="Mieux se nourrir",5)</f>
        <v>#NAME?</v>
      </c>
      <c r="B145" s="106"/>
      <c r="C145" s="286" t="s">
        <v>353</v>
      </c>
      <c r="D145" s="49" t="s">
        <v>235</v>
      </c>
      <c r="E145" s="49" t="s">
        <v>362</v>
      </c>
      <c r="F145" s="49" t="s">
        <v>160</v>
      </c>
      <c r="G145" s="50" t="s">
        <v>365</v>
      </c>
      <c r="H145" s="26">
        <f t="shared" si="10"/>
        <v>0</v>
      </c>
      <c r="I145" s="3"/>
      <c r="J145" s="27">
        <f t="shared" si="11"/>
        <v>1</v>
      </c>
      <c r="K145" s="3"/>
      <c r="L145" s="146"/>
      <c r="M145" s="150"/>
      <c r="N145" s="101">
        <f>IF(OR('Recueil des actions'!I145='Recueil des actions'!$E$188,'Recueil des actions'!I145='Recueil des actions'!$E$189),1,0)</f>
        <v>0</v>
      </c>
      <c r="O145" s="101">
        <f>IF(OR('Recueil des actions'!I145='Recueil des actions'!$E$188,'Recueil des actions'!I145='Recueil des actions'!$E$189),IF('Recueil des actions'!K145='Recueil des actions'!$F$188,1,IF('Recueil des actions'!K145='Recueil des actions'!$F$189,0.5,0)),0)</f>
        <v>0</v>
      </c>
    </row>
    <row r="146" spans="1:15" ht="38.25" x14ac:dyDescent="0.25">
      <c r="A146" s="1" t="e" cm="1">
        <f t="array" aca="1" ref="A146" ca="1">_xlfn.IFS(C146="Mieux se déplacer",1,C146="Mieux se loger",2,C146="Mieux préserver",3,C146="Mieux produire",4,C146="Mieux se nourrir",5)</f>
        <v>#NAME?</v>
      </c>
      <c r="B146" s="106"/>
      <c r="C146" s="286" t="s">
        <v>353</v>
      </c>
      <c r="D146" s="49" t="s">
        <v>354</v>
      </c>
      <c r="E146" s="49" t="s">
        <v>366</v>
      </c>
      <c r="F146" s="49" t="s">
        <v>151</v>
      </c>
      <c r="G146" s="50" t="s">
        <v>367</v>
      </c>
      <c r="H146" s="26">
        <f t="shared" si="10"/>
        <v>0</v>
      </c>
      <c r="I146" s="3"/>
      <c r="J146" s="27">
        <f t="shared" si="11"/>
        <v>1</v>
      </c>
      <c r="K146" s="3"/>
      <c r="L146" s="146"/>
      <c r="M146" s="150"/>
      <c r="N146" s="101">
        <f>IF(OR('Recueil des actions'!I146='Recueil des actions'!$E$188,'Recueil des actions'!I146='Recueil des actions'!$E$189),1,0)</f>
        <v>0</v>
      </c>
      <c r="O146" s="101">
        <f>IF(OR('Recueil des actions'!I146='Recueil des actions'!$E$188,'Recueil des actions'!I146='Recueil des actions'!$E$189),IF('Recueil des actions'!K146='Recueil des actions'!$F$188,1,IF('Recueil des actions'!K146='Recueil des actions'!$F$189,0.5,0)),0)</f>
        <v>0</v>
      </c>
    </row>
    <row r="147" spans="1:15" ht="25.5" x14ac:dyDescent="0.25">
      <c r="A147" s="1" t="e" cm="1">
        <f t="array" aca="1" ref="A147" ca="1">_xlfn.IFS(C147="Mieux se déplacer",1,C147="Mieux se loger",2,C147="Mieux préserver",3,C147="Mieux produire",4,C147="Mieux se nourrir",5)</f>
        <v>#NAME?</v>
      </c>
      <c r="B147" s="106"/>
      <c r="C147" s="286" t="s">
        <v>353</v>
      </c>
      <c r="D147" s="49" t="s">
        <v>354</v>
      </c>
      <c r="E147" s="49" t="s">
        <v>366</v>
      </c>
      <c r="F147" s="49" t="s">
        <v>158</v>
      </c>
      <c r="G147" s="50" t="s">
        <v>368</v>
      </c>
      <c r="H147" s="26">
        <f t="shared" si="10"/>
        <v>0</v>
      </c>
      <c r="I147" s="3"/>
      <c r="J147" s="27">
        <f t="shared" si="11"/>
        <v>1</v>
      </c>
      <c r="K147" s="3"/>
      <c r="L147" s="146"/>
      <c r="M147" s="150"/>
      <c r="N147" s="101">
        <f>IF(OR('Recueil des actions'!I147='Recueil des actions'!$E$188,'Recueil des actions'!I147='Recueil des actions'!$E$189),1,0)</f>
        <v>0</v>
      </c>
      <c r="O147" s="101">
        <f>IF(OR('Recueil des actions'!I147='Recueil des actions'!$E$188,'Recueil des actions'!I147='Recueil des actions'!$E$189),IF('Recueil des actions'!K147='Recueil des actions'!$F$188,1,IF('Recueil des actions'!K147='Recueil des actions'!$F$189,0.5,0)),0)</f>
        <v>0</v>
      </c>
    </row>
    <row r="148" spans="1:15" ht="38.25" x14ac:dyDescent="0.25">
      <c r="A148" s="1" t="e" cm="1">
        <f t="array" aca="1" ref="A148" ca="1">_xlfn.IFS(C148="Mieux se déplacer",1,C148="Mieux se loger",2,C148="Mieux préserver",3,C148="Mieux produire",4,C148="Mieux se nourrir",5)</f>
        <v>#NAME?</v>
      </c>
      <c r="B148" s="106"/>
      <c r="C148" s="286" t="s">
        <v>353</v>
      </c>
      <c r="D148" s="49" t="s">
        <v>354</v>
      </c>
      <c r="E148" s="49" t="s">
        <v>366</v>
      </c>
      <c r="F148" s="49" t="s">
        <v>158</v>
      </c>
      <c r="G148" s="50" t="s">
        <v>369</v>
      </c>
      <c r="H148" s="26">
        <f t="shared" si="10"/>
        <v>0</v>
      </c>
      <c r="I148" s="3"/>
      <c r="J148" s="27">
        <f t="shared" si="11"/>
        <v>1</v>
      </c>
      <c r="K148" s="3"/>
      <c r="L148" s="146"/>
      <c r="M148" s="150"/>
      <c r="N148" s="101">
        <f>IF(OR('Recueil des actions'!I148='Recueil des actions'!$E$188,'Recueil des actions'!I148='Recueil des actions'!$E$189),1,0)</f>
        <v>0</v>
      </c>
      <c r="O148" s="101">
        <f>IF(OR('Recueil des actions'!I148='Recueil des actions'!$E$188,'Recueil des actions'!I148='Recueil des actions'!$E$189),IF('Recueil des actions'!K148='Recueil des actions'!$F$188,1,IF('Recueil des actions'!K148='Recueil des actions'!$F$189,0.5,0)),0)</f>
        <v>0</v>
      </c>
    </row>
    <row r="149" spans="1:15" ht="25.5" x14ac:dyDescent="0.25">
      <c r="A149" s="1" t="e" cm="1">
        <f t="array" aca="1" ref="A149" ca="1">_xlfn.IFS(C149="Mieux se déplacer",1,C149="Mieux se loger",2,C149="Mieux préserver",3,C149="Mieux produire",4,C149="Mieux se nourrir",5)</f>
        <v>#NAME?</v>
      </c>
      <c r="B149" s="106"/>
      <c r="C149" s="286" t="s">
        <v>353</v>
      </c>
      <c r="D149" s="49" t="s">
        <v>354</v>
      </c>
      <c r="E149" s="49" t="s">
        <v>370</v>
      </c>
      <c r="F149" s="49" t="s">
        <v>151</v>
      </c>
      <c r="G149" s="50" t="s">
        <v>371</v>
      </c>
      <c r="H149" s="26">
        <f t="shared" si="10"/>
        <v>0</v>
      </c>
      <c r="I149" s="3"/>
      <c r="J149" s="27">
        <f t="shared" si="11"/>
        <v>1</v>
      </c>
      <c r="K149" s="3"/>
      <c r="L149" s="146"/>
      <c r="M149" s="150"/>
      <c r="N149" s="101">
        <f>IF(OR('Recueil des actions'!I149='Recueil des actions'!$E$188,'Recueil des actions'!I149='Recueil des actions'!$E$189),1,0)</f>
        <v>0</v>
      </c>
      <c r="O149" s="101">
        <f>IF(OR('Recueil des actions'!I149='Recueil des actions'!$E$188,'Recueil des actions'!I149='Recueil des actions'!$E$189),IF('Recueil des actions'!K149='Recueil des actions'!$F$188,1,IF('Recueil des actions'!K149='Recueil des actions'!$F$189,0.5,0)),0)</f>
        <v>0</v>
      </c>
    </row>
    <row r="150" spans="1:15" ht="39" thickBot="1" x14ac:dyDescent="0.3">
      <c r="A150" s="1" t="e" cm="1">
        <f t="array" aca="1" ref="A150" ca="1">_xlfn.IFS(C150="Mieux se déplacer",1,C150="Mieux se loger",2,C150="Mieux préserver",3,C150="Mieux produire",4,C150="Mieux se nourrir",5)</f>
        <v>#NAME?</v>
      </c>
      <c r="B150" s="132"/>
      <c r="C150" s="289" t="s">
        <v>353</v>
      </c>
      <c r="D150" s="133" t="s">
        <v>354</v>
      </c>
      <c r="E150" s="133" t="s">
        <v>370</v>
      </c>
      <c r="F150" s="133" t="s">
        <v>151</v>
      </c>
      <c r="G150" s="134" t="s">
        <v>372</v>
      </c>
      <c r="H150" s="127">
        <f t="shared" si="10"/>
        <v>0</v>
      </c>
      <c r="I150" s="122"/>
      <c r="J150" s="128">
        <f t="shared" si="11"/>
        <v>1</v>
      </c>
      <c r="K150" s="122"/>
      <c r="L150" s="151"/>
      <c r="M150" s="152"/>
      <c r="N150" s="101">
        <f>IF(OR('Recueil des actions'!I150='Recueil des actions'!$E$188,'Recueil des actions'!I150='Recueil des actions'!$E$189),1,0)</f>
        <v>0</v>
      </c>
      <c r="O150" s="101">
        <f>IF(OR('Recueil des actions'!I150='Recueil des actions'!$E$188,'Recueil des actions'!I150='Recueil des actions'!$E$189),IF('Recueil des actions'!K150='Recueil des actions'!$F$188,1,IF('Recueil des actions'!K150='Recueil des actions'!$F$189,0.5,0)),0)</f>
        <v>0</v>
      </c>
    </row>
    <row r="151" spans="1:15" s="97" customFormat="1" x14ac:dyDescent="0.25">
      <c r="A151" s="138"/>
      <c r="B151" s="107"/>
      <c r="C151" s="116" t="s">
        <v>414</v>
      </c>
      <c r="D151" s="91"/>
      <c r="E151" s="91"/>
      <c r="F151" s="91"/>
      <c r="G151" s="3"/>
      <c r="H151" s="95">
        <f t="shared" ref="H151:H160" si="12">IF(I151=E$188,3,IF(I151=E$189,2,IF(I151=E$190,1,0)))</f>
        <v>0</v>
      </c>
      <c r="I151" s="3"/>
      <c r="J151" s="96">
        <f t="shared" ref="J151:J160" si="13">IF(K151=F$188,5,IF(K151=F$189,4,IF(K151=F$190,3,IF(K151=F$191,2,1))))</f>
        <v>1</v>
      </c>
      <c r="K151" s="3"/>
      <c r="L151" s="144"/>
      <c r="M151" s="145"/>
      <c r="N151" s="101">
        <f>IF(OR('Recueil des actions'!I151='Recueil des actions'!$E$188,'Recueil des actions'!I151='Recueil des actions'!$E$189),1,0)</f>
        <v>0</v>
      </c>
      <c r="O151" s="101">
        <f>IF(OR('Recueil des actions'!I151='Recueil des actions'!$E$188,'Recueil des actions'!I151='Recueil des actions'!$E$189),IF('Recueil des actions'!K151='Recueil des actions'!$F$188,1,IF('Recueil des actions'!K151='Recueil des actions'!$F$189,0.5,0)),0)</f>
        <v>0</v>
      </c>
    </row>
    <row r="152" spans="1:15" s="97" customFormat="1" x14ac:dyDescent="0.25">
      <c r="A152" s="139"/>
      <c r="B152" s="107"/>
      <c r="C152" s="117" t="s">
        <v>414</v>
      </c>
      <c r="D152" s="92"/>
      <c r="E152" s="92"/>
      <c r="F152" s="92"/>
      <c r="G152" s="93"/>
      <c r="H152" s="95">
        <f t="shared" si="12"/>
        <v>0</v>
      </c>
      <c r="I152" s="3"/>
      <c r="J152" s="96">
        <f t="shared" si="13"/>
        <v>1</v>
      </c>
      <c r="K152" s="3"/>
      <c r="L152" s="137"/>
      <c r="M152" s="140"/>
      <c r="N152" s="101">
        <f>IF(OR('Recueil des actions'!I152='Recueil des actions'!$E$188,'Recueil des actions'!I152='Recueil des actions'!$E$189),1,0)</f>
        <v>0</v>
      </c>
      <c r="O152" s="101">
        <f>IF(OR('Recueil des actions'!I152='Recueil des actions'!$E$188,'Recueil des actions'!I152='Recueil des actions'!$E$189),IF('Recueil des actions'!K152='Recueil des actions'!$F$188,1,IF('Recueil des actions'!K152='Recueil des actions'!$F$189,0.5,0)),0)</f>
        <v>0</v>
      </c>
    </row>
    <row r="153" spans="1:15" s="97" customFormat="1" x14ac:dyDescent="0.25">
      <c r="A153" s="139"/>
      <c r="B153" s="107"/>
      <c r="C153" s="117" t="s">
        <v>414</v>
      </c>
      <c r="D153" s="92"/>
      <c r="E153" s="92"/>
      <c r="F153" s="92"/>
      <c r="G153" s="93"/>
      <c r="H153" s="95">
        <f t="shared" si="12"/>
        <v>0</v>
      </c>
      <c r="I153" s="3"/>
      <c r="J153" s="96">
        <f t="shared" si="13"/>
        <v>1</v>
      </c>
      <c r="K153" s="3"/>
      <c r="L153" s="137"/>
      <c r="M153" s="140"/>
      <c r="N153" s="101">
        <f>IF(OR('Recueil des actions'!I153='Recueil des actions'!$E$188,'Recueil des actions'!I153='Recueil des actions'!$E$189),1,0)</f>
        <v>0</v>
      </c>
      <c r="O153" s="101">
        <f>IF(OR('Recueil des actions'!I153='Recueil des actions'!$E$188,'Recueil des actions'!I153='Recueil des actions'!$E$189),IF('Recueil des actions'!K153='Recueil des actions'!$F$188,1,IF('Recueil des actions'!K153='Recueil des actions'!$F$189,0.5,0)),0)</f>
        <v>0</v>
      </c>
    </row>
    <row r="154" spans="1:15" s="97" customFormat="1" x14ac:dyDescent="0.25">
      <c r="A154" s="139"/>
      <c r="B154" s="107"/>
      <c r="C154" s="117" t="s">
        <v>414</v>
      </c>
      <c r="D154" s="92"/>
      <c r="E154" s="92"/>
      <c r="F154" s="92"/>
      <c r="G154" s="93"/>
      <c r="H154" s="95">
        <f t="shared" si="12"/>
        <v>0</v>
      </c>
      <c r="I154" s="3"/>
      <c r="J154" s="96">
        <f t="shared" si="13"/>
        <v>1</v>
      </c>
      <c r="K154" s="3"/>
      <c r="L154" s="137"/>
      <c r="M154" s="140"/>
      <c r="N154" s="101">
        <f>IF(OR('Recueil des actions'!I154='Recueil des actions'!$E$188,'Recueil des actions'!I154='Recueil des actions'!$E$189),1,0)</f>
        <v>0</v>
      </c>
      <c r="O154" s="101">
        <f>IF(OR('Recueil des actions'!I154='Recueil des actions'!$E$188,'Recueil des actions'!I154='Recueil des actions'!$E$189),IF('Recueil des actions'!K154='Recueil des actions'!$F$188,1,IF('Recueil des actions'!K154='Recueil des actions'!$F$189,0.5,0)),0)</f>
        <v>0</v>
      </c>
    </row>
    <row r="155" spans="1:15" s="97" customFormat="1" x14ac:dyDescent="0.25">
      <c r="A155" s="139"/>
      <c r="B155" s="107"/>
      <c r="C155" s="117" t="s">
        <v>414</v>
      </c>
      <c r="D155" s="92"/>
      <c r="E155" s="92"/>
      <c r="F155" s="92"/>
      <c r="G155" s="93"/>
      <c r="H155" s="95">
        <f t="shared" si="12"/>
        <v>0</v>
      </c>
      <c r="I155" s="3"/>
      <c r="J155" s="96">
        <f t="shared" si="13"/>
        <v>1</v>
      </c>
      <c r="K155" s="3"/>
      <c r="L155" s="137"/>
      <c r="M155" s="140"/>
      <c r="N155" s="101">
        <f>IF(OR('Recueil des actions'!I155='Recueil des actions'!$E$188,'Recueil des actions'!I155='Recueil des actions'!$E$189),1,0)</f>
        <v>0</v>
      </c>
      <c r="O155" s="101">
        <f>IF(OR('Recueil des actions'!I155='Recueil des actions'!$E$188,'Recueil des actions'!I155='Recueil des actions'!$E$189),IF('Recueil des actions'!K155='Recueil des actions'!$F$188,1,IF('Recueil des actions'!K155='Recueil des actions'!$F$189,0.5,0)),0)</f>
        <v>0</v>
      </c>
    </row>
    <row r="156" spans="1:15" s="97" customFormat="1" x14ac:dyDescent="0.25">
      <c r="A156" s="139"/>
      <c r="B156" s="107"/>
      <c r="C156" s="117" t="s">
        <v>414</v>
      </c>
      <c r="D156" s="92"/>
      <c r="E156" s="92"/>
      <c r="F156" s="92"/>
      <c r="G156" s="93"/>
      <c r="H156" s="95">
        <f t="shared" si="12"/>
        <v>0</v>
      </c>
      <c r="I156" s="3"/>
      <c r="J156" s="96">
        <f t="shared" si="13"/>
        <v>1</v>
      </c>
      <c r="K156" s="3"/>
      <c r="L156" s="137"/>
      <c r="M156" s="140"/>
      <c r="N156" s="101">
        <f>IF(OR('Recueil des actions'!I156='Recueil des actions'!$E$188,'Recueil des actions'!I156='Recueil des actions'!$E$189),1,0)</f>
        <v>0</v>
      </c>
      <c r="O156" s="101">
        <f>IF(OR('Recueil des actions'!I156='Recueil des actions'!$E$188,'Recueil des actions'!I156='Recueil des actions'!$E$189),IF('Recueil des actions'!K156='Recueil des actions'!$F$188,1,IF('Recueil des actions'!K156='Recueil des actions'!$F$189,0.5,0)),0)</f>
        <v>0</v>
      </c>
    </row>
    <row r="157" spans="1:15" s="97" customFormat="1" x14ac:dyDescent="0.25">
      <c r="A157" s="139"/>
      <c r="B157" s="107"/>
      <c r="C157" s="117" t="s">
        <v>414</v>
      </c>
      <c r="D157" s="92"/>
      <c r="E157" s="92"/>
      <c r="F157" s="92"/>
      <c r="G157" s="93"/>
      <c r="H157" s="95">
        <f t="shared" si="12"/>
        <v>0</v>
      </c>
      <c r="I157" s="3"/>
      <c r="J157" s="96">
        <f t="shared" si="13"/>
        <v>1</v>
      </c>
      <c r="K157" s="3"/>
      <c r="L157" s="137"/>
      <c r="M157" s="140"/>
      <c r="N157" s="101">
        <f>IF(OR('Recueil des actions'!I157='Recueil des actions'!$E$188,'Recueil des actions'!I157='Recueil des actions'!$E$189),1,0)</f>
        <v>0</v>
      </c>
      <c r="O157" s="101">
        <f>IF(OR('Recueil des actions'!I157='Recueil des actions'!$E$188,'Recueil des actions'!I157='Recueil des actions'!$E$189),IF('Recueil des actions'!K157='Recueil des actions'!$F$188,1,IF('Recueil des actions'!K157='Recueil des actions'!$F$189,0.5,0)),0)</f>
        <v>0</v>
      </c>
    </row>
    <row r="158" spans="1:15" s="97" customFormat="1" x14ac:dyDescent="0.25">
      <c r="A158" s="139"/>
      <c r="B158" s="107"/>
      <c r="C158" s="117" t="s">
        <v>414</v>
      </c>
      <c r="D158" s="92"/>
      <c r="E158" s="92"/>
      <c r="F158" s="92"/>
      <c r="G158" s="93"/>
      <c r="H158" s="95">
        <f t="shared" si="12"/>
        <v>0</v>
      </c>
      <c r="I158" s="3"/>
      <c r="J158" s="96">
        <f t="shared" si="13"/>
        <v>1</v>
      </c>
      <c r="K158" s="3"/>
      <c r="L158" s="137"/>
      <c r="M158" s="140"/>
      <c r="N158" s="101">
        <f>IF(OR('Recueil des actions'!I158='Recueil des actions'!$E$188,'Recueil des actions'!I158='Recueil des actions'!$E$189),1,0)</f>
        <v>0</v>
      </c>
      <c r="O158" s="101">
        <f>IF(OR('Recueil des actions'!I158='Recueil des actions'!$E$188,'Recueil des actions'!I158='Recueil des actions'!$E$189),IF('Recueil des actions'!K158='Recueil des actions'!$F$188,1,IF('Recueil des actions'!K158='Recueil des actions'!$F$189,0.5,0)),0)</f>
        <v>0</v>
      </c>
    </row>
    <row r="159" spans="1:15" s="97" customFormat="1" x14ac:dyDescent="0.25">
      <c r="A159" s="139"/>
      <c r="B159" s="107"/>
      <c r="C159" s="117" t="s">
        <v>414</v>
      </c>
      <c r="D159" s="92"/>
      <c r="E159" s="92"/>
      <c r="F159" s="92"/>
      <c r="G159" s="93"/>
      <c r="H159" s="95">
        <f t="shared" si="12"/>
        <v>0</v>
      </c>
      <c r="I159" s="3"/>
      <c r="J159" s="96">
        <f t="shared" si="13"/>
        <v>1</v>
      </c>
      <c r="K159" s="3"/>
      <c r="L159" s="137"/>
      <c r="M159" s="140"/>
      <c r="N159" s="101">
        <f>IF(OR('Recueil des actions'!I159='Recueil des actions'!$E$188,'Recueil des actions'!I159='Recueil des actions'!$E$189),1,0)</f>
        <v>0</v>
      </c>
      <c r="O159" s="101">
        <f>IF(OR('Recueil des actions'!I159='Recueil des actions'!$E$188,'Recueil des actions'!I159='Recueil des actions'!$E$189),IF('Recueil des actions'!K159='Recueil des actions'!$F$188,1,IF('Recueil des actions'!K159='Recueil des actions'!$F$189,0.5,0)),0)</f>
        <v>0</v>
      </c>
    </row>
    <row r="160" spans="1:15" s="97" customFormat="1" ht="15.75" thickBot="1" x14ac:dyDescent="0.3">
      <c r="A160" s="141"/>
      <c r="B160" s="108"/>
      <c r="C160" s="118" t="s">
        <v>414</v>
      </c>
      <c r="D160" s="119"/>
      <c r="E160" s="119"/>
      <c r="F160" s="119"/>
      <c r="G160" s="120"/>
      <c r="H160" s="121">
        <f t="shared" si="12"/>
        <v>0</v>
      </c>
      <c r="I160" s="122"/>
      <c r="J160" s="123">
        <f t="shared" si="13"/>
        <v>1</v>
      </c>
      <c r="K160" s="122"/>
      <c r="L160" s="142"/>
      <c r="M160" s="143"/>
      <c r="N160" s="101">
        <f>IF(OR('Recueil des actions'!I160='Recueil des actions'!$E$188,'Recueil des actions'!I160='Recueil des actions'!$E$189),1,0)</f>
        <v>0</v>
      </c>
      <c r="O160" s="101">
        <f>IF(OR('Recueil des actions'!I160='Recueil des actions'!$E$188,'Recueil des actions'!I160='Recueil des actions'!$E$189),IF('Recueil des actions'!K160='Recueil des actions'!$F$188,1,IF('Recueil des actions'!K160='Recueil des actions'!$F$189,0.5,0)),0)</f>
        <v>0</v>
      </c>
    </row>
    <row r="161" spans="1:15" s="97" customFormat="1" x14ac:dyDescent="0.25">
      <c r="A161" s="24"/>
      <c r="B161" s="24"/>
      <c r="C161" s="24"/>
      <c r="D161" s="24"/>
      <c r="E161" s="24"/>
      <c r="F161" s="24"/>
      <c r="G161" s="24"/>
      <c r="H161" s="88"/>
      <c r="I161" s="24"/>
      <c r="J161" s="28"/>
      <c r="K161" s="24"/>
      <c r="L161" s="24"/>
      <c r="M161" s="24"/>
      <c r="N161" s="101"/>
      <c r="O161" s="101"/>
    </row>
    <row r="162" spans="1:15" s="101" customFormat="1" x14ac:dyDescent="0.25">
      <c r="A162" s="29"/>
      <c r="B162" s="29"/>
      <c r="C162" s="29"/>
      <c r="D162" s="29"/>
      <c r="E162" s="29" t="s">
        <v>373</v>
      </c>
      <c r="F162" s="29" t="s">
        <v>374</v>
      </c>
      <c r="G162" s="29" t="s">
        <v>151</v>
      </c>
      <c r="H162" s="89"/>
      <c r="I162" s="29"/>
      <c r="J162" s="90"/>
      <c r="K162" s="29"/>
      <c r="L162" s="29"/>
      <c r="M162" s="29"/>
    </row>
    <row r="163" spans="1:15" s="101" customFormat="1" x14ac:dyDescent="0.25">
      <c r="A163" s="29"/>
      <c r="B163" s="29"/>
      <c r="C163" s="29"/>
      <c r="D163" s="29"/>
      <c r="E163" s="29" t="s">
        <v>375</v>
      </c>
      <c r="F163" s="29" t="s">
        <v>376</v>
      </c>
      <c r="G163" s="29" t="s">
        <v>160</v>
      </c>
      <c r="H163" s="89"/>
      <c r="I163" s="29"/>
      <c r="J163" s="90"/>
      <c r="K163" s="29"/>
      <c r="L163" s="29"/>
      <c r="M163" s="29"/>
    </row>
    <row r="164" spans="1:15" s="101" customFormat="1" x14ac:dyDescent="0.25">
      <c r="A164" s="29"/>
      <c r="B164" s="29"/>
      <c r="C164" s="29"/>
      <c r="D164" s="29"/>
      <c r="E164" s="29" t="s">
        <v>377</v>
      </c>
      <c r="F164" s="29" t="s">
        <v>378</v>
      </c>
      <c r="G164" s="29" t="s">
        <v>158</v>
      </c>
      <c r="H164" s="89"/>
      <c r="I164" s="29"/>
      <c r="J164" s="90"/>
      <c r="K164" s="29"/>
      <c r="L164" s="29"/>
      <c r="M164" s="29"/>
    </row>
    <row r="165" spans="1:15" s="101" customFormat="1" x14ac:dyDescent="0.25">
      <c r="A165" s="29"/>
      <c r="B165" s="29"/>
      <c r="C165" s="29"/>
      <c r="D165" s="29"/>
      <c r="E165" s="29" t="s">
        <v>379</v>
      </c>
      <c r="F165" s="29" t="s">
        <v>380</v>
      </c>
      <c r="G165" s="29" t="s">
        <v>274</v>
      </c>
      <c r="H165" s="89"/>
      <c r="I165" s="29"/>
      <c r="J165" s="90"/>
      <c r="K165" s="29"/>
      <c r="L165" s="29"/>
      <c r="M165" s="29"/>
    </row>
    <row r="166" spans="1:15" s="101" customFormat="1" x14ac:dyDescent="0.2">
      <c r="A166" s="29"/>
      <c r="B166" s="29"/>
      <c r="C166" s="29"/>
      <c r="D166" s="29"/>
      <c r="E166" s="29"/>
      <c r="F166" s="17" t="s">
        <v>381</v>
      </c>
      <c r="G166" s="29" t="s">
        <v>201</v>
      </c>
      <c r="H166" s="89"/>
      <c r="I166" s="29"/>
      <c r="J166" s="90"/>
      <c r="K166" s="29"/>
      <c r="L166" s="29"/>
      <c r="M166" s="29"/>
    </row>
    <row r="167" spans="1:15" s="97" customFormat="1" x14ac:dyDescent="0.2">
      <c r="A167" s="24"/>
      <c r="B167" s="24"/>
      <c r="C167" s="24"/>
      <c r="D167" s="24"/>
      <c r="E167" s="24"/>
      <c r="F167" s="6"/>
      <c r="G167" s="24"/>
      <c r="H167" s="88"/>
      <c r="I167" s="24"/>
      <c r="J167" s="28"/>
      <c r="K167" s="24"/>
      <c r="L167" s="24"/>
      <c r="M167" s="24"/>
      <c r="N167" s="101"/>
      <c r="O167" s="101"/>
    </row>
    <row r="168" spans="1:15" s="97" customFormat="1" x14ac:dyDescent="0.25">
      <c r="A168" s="24"/>
      <c r="B168" s="24"/>
      <c r="C168" s="24"/>
      <c r="D168" s="24"/>
      <c r="E168" s="24"/>
      <c r="F168" s="24"/>
      <c r="G168" s="24"/>
      <c r="H168" s="88"/>
      <c r="I168" s="24"/>
      <c r="J168" s="28"/>
      <c r="K168" s="24"/>
      <c r="L168" s="24"/>
      <c r="M168" s="24"/>
      <c r="N168" s="101"/>
      <c r="O168" s="101"/>
    </row>
    <row r="169" spans="1:15" s="97" customFormat="1" x14ac:dyDescent="0.25">
      <c r="A169" s="24"/>
      <c r="B169" s="24"/>
      <c r="C169" s="24"/>
      <c r="D169" s="24"/>
      <c r="E169" s="24"/>
      <c r="F169" s="24"/>
      <c r="G169" s="24"/>
      <c r="H169" s="88"/>
      <c r="I169" s="24"/>
      <c r="J169" s="28"/>
      <c r="K169" s="24"/>
      <c r="L169" s="24"/>
      <c r="M169" s="24"/>
      <c r="N169" s="101"/>
      <c r="O169" s="101"/>
    </row>
    <row r="170" spans="1:15" s="97" customFormat="1" x14ac:dyDescent="0.25">
      <c r="A170" s="24"/>
      <c r="B170" s="24"/>
      <c r="C170" s="24"/>
      <c r="D170" s="24"/>
      <c r="E170" s="24"/>
      <c r="F170" s="24"/>
      <c r="G170" s="24"/>
      <c r="H170" s="88"/>
      <c r="I170" s="24"/>
      <c r="J170" s="28"/>
      <c r="K170" s="24"/>
      <c r="L170" s="24"/>
      <c r="M170" s="24"/>
      <c r="N170" s="101"/>
      <c r="O170" s="101"/>
    </row>
    <row r="171" spans="1:15" s="97" customFormat="1" x14ac:dyDescent="0.25">
      <c r="A171" s="24"/>
      <c r="B171" s="24"/>
      <c r="C171" s="24"/>
      <c r="D171" s="24"/>
      <c r="E171" s="24"/>
      <c r="F171" s="24"/>
      <c r="G171" s="24"/>
      <c r="H171" s="88"/>
      <c r="I171" s="24"/>
      <c r="J171" s="28"/>
      <c r="K171" s="24"/>
      <c r="L171" s="24"/>
      <c r="M171" s="24"/>
      <c r="N171" s="101"/>
      <c r="O171" s="101"/>
    </row>
    <row r="172" spans="1:15" s="97" customFormat="1" x14ac:dyDescent="0.25">
      <c r="A172" s="24"/>
      <c r="B172" s="24"/>
      <c r="C172" s="24"/>
      <c r="D172" s="24"/>
      <c r="E172" s="24"/>
      <c r="F172" s="24"/>
      <c r="G172" s="24"/>
      <c r="H172" s="88"/>
      <c r="I172" s="24"/>
      <c r="J172" s="28"/>
      <c r="K172" s="24"/>
      <c r="L172" s="24"/>
      <c r="M172" s="24"/>
      <c r="N172" s="101"/>
      <c r="O172" s="101"/>
    </row>
    <row r="173" spans="1:15" s="97" customFormat="1" x14ac:dyDescent="0.25">
      <c r="A173" s="24"/>
      <c r="B173" s="24"/>
      <c r="C173" s="24"/>
      <c r="D173" s="24"/>
      <c r="E173" s="24"/>
      <c r="F173" s="24"/>
      <c r="G173" s="24"/>
      <c r="H173" s="88"/>
      <c r="I173" s="24"/>
      <c r="J173" s="28"/>
      <c r="K173" s="24"/>
      <c r="L173" s="24"/>
      <c r="M173" s="24"/>
      <c r="N173" s="101"/>
      <c r="O173" s="101"/>
    </row>
    <row r="174" spans="1:15" s="97" customFormat="1" x14ac:dyDescent="0.25">
      <c r="A174" s="24"/>
      <c r="B174" s="24"/>
      <c r="C174" s="24"/>
      <c r="D174" s="24"/>
      <c r="E174" s="24"/>
      <c r="F174" s="24"/>
      <c r="G174" s="24"/>
      <c r="H174" s="88"/>
      <c r="I174" s="24"/>
      <c r="J174" s="28"/>
      <c r="K174" s="24"/>
      <c r="L174" s="24"/>
      <c r="M174" s="24"/>
      <c r="N174" s="101"/>
      <c r="O174" s="101"/>
    </row>
    <row r="175" spans="1:15" s="97" customFormat="1" x14ac:dyDescent="0.25">
      <c r="A175" s="24"/>
      <c r="B175" s="24"/>
      <c r="C175" s="24"/>
      <c r="D175" s="24"/>
      <c r="E175" s="24"/>
      <c r="F175" s="24"/>
      <c r="G175" s="24"/>
      <c r="H175" s="88"/>
      <c r="I175" s="24"/>
      <c r="J175" s="28"/>
      <c r="K175" s="24"/>
      <c r="L175" s="24"/>
      <c r="M175" s="24"/>
      <c r="N175" s="101"/>
      <c r="O175" s="101"/>
    </row>
    <row r="176" spans="1:15" s="97" customFormat="1" x14ac:dyDescent="0.25">
      <c r="A176" s="24"/>
      <c r="B176" s="24"/>
      <c r="C176" s="24"/>
      <c r="D176" s="24"/>
      <c r="E176" s="24"/>
      <c r="F176" s="24"/>
      <c r="G176" s="24"/>
      <c r="H176" s="88"/>
      <c r="I176" s="24"/>
      <c r="J176" s="28"/>
      <c r="K176" s="24"/>
      <c r="L176" s="24"/>
      <c r="M176" s="24"/>
      <c r="N176" s="101"/>
      <c r="O176" s="101"/>
    </row>
    <row r="177" spans="1:15" s="97" customFormat="1" x14ac:dyDescent="0.25">
      <c r="A177" s="24"/>
      <c r="B177" s="24"/>
      <c r="C177" s="24"/>
      <c r="D177" s="24"/>
      <c r="E177" s="24"/>
      <c r="F177" s="24"/>
      <c r="G177" s="24"/>
      <c r="H177" s="88"/>
      <c r="I177" s="24"/>
      <c r="J177" s="28"/>
      <c r="K177" s="24"/>
      <c r="L177" s="24"/>
      <c r="M177" s="24"/>
      <c r="N177" s="101"/>
      <c r="O177" s="101"/>
    </row>
    <row r="178" spans="1:15" s="97" customFormat="1" x14ac:dyDescent="0.25">
      <c r="A178" s="24"/>
      <c r="B178" s="24"/>
      <c r="C178" s="24"/>
      <c r="D178" s="24"/>
      <c r="E178" s="24"/>
      <c r="F178" s="24"/>
      <c r="G178" s="24"/>
      <c r="H178" s="88"/>
      <c r="I178" s="24"/>
      <c r="J178" s="28"/>
      <c r="K178" s="24"/>
      <c r="L178" s="24"/>
      <c r="M178" s="24"/>
      <c r="N178" s="101"/>
      <c r="O178" s="101"/>
    </row>
    <row r="179" spans="1:15" s="97" customFormat="1" x14ac:dyDescent="0.25">
      <c r="A179" s="24"/>
      <c r="B179" s="24"/>
      <c r="C179" s="24"/>
      <c r="D179" s="24"/>
      <c r="E179" s="24"/>
      <c r="F179" s="24"/>
      <c r="G179" s="24"/>
      <c r="H179" s="88"/>
      <c r="I179" s="24"/>
      <c r="J179" s="28"/>
      <c r="K179" s="24"/>
      <c r="L179" s="24"/>
      <c r="M179" s="24"/>
      <c r="N179" s="101"/>
      <c r="O179" s="101"/>
    </row>
    <row r="180" spans="1:15" s="97" customFormat="1" x14ac:dyDescent="0.25">
      <c r="A180" s="24"/>
      <c r="B180" s="24"/>
      <c r="C180" s="24"/>
      <c r="D180" s="24"/>
      <c r="E180" s="24"/>
      <c r="F180" s="24"/>
      <c r="G180" s="24"/>
      <c r="H180" s="88"/>
      <c r="I180" s="24"/>
      <c r="J180" s="28"/>
      <c r="K180" s="24"/>
      <c r="L180" s="24"/>
      <c r="M180" s="24"/>
      <c r="N180" s="101"/>
      <c r="O180" s="101"/>
    </row>
    <row r="181" spans="1:15" s="97" customFormat="1" x14ac:dyDescent="0.25">
      <c r="A181" s="24"/>
      <c r="B181" s="24"/>
      <c r="C181" s="24"/>
      <c r="D181" s="24"/>
      <c r="E181" s="24"/>
      <c r="F181" s="24"/>
      <c r="G181" s="24"/>
      <c r="H181" s="88"/>
      <c r="I181" s="24"/>
      <c r="J181" s="28"/>
      <c r="K181" s="24"/>
      <c r="L181" s="24"/>
      <c r="M181" s="24"/>
      <c r="N181" s="101"/>
      <c r="O181" s="101"/>
    </row>
    <row r="182" spans="1:15" s="97" customFormat="1" x14ac:dyDescent="0.25">
      <c r="A182" s="24"/>
      <c r="B182" s="24"/>
      <c r="C182" s="24"/>
      <c r="D182" s="24"/>
      <c r="E182" s="24"/>
      <c r="F182" s="24"/>
      <c r="G182" s="24"/>
      <c r="H182" s="88"/>
      <c r="I182" s="24"/>
      <c r="J182" s="28"/>
      <c r="K182" s="24"/>
      <c r="L182" s="24"/>
      <c r="M182" s="24"/>
      <c r="N182" s="101"/>
      <c r="O182" s="101"/>
    </row>
    <row r="188" spans="1:15" x14ac:dyDescent="0.25">
      <c r="E188" s="23" t="s">
        <v>373</v>
      </c>
      <c r="F188" s="23" t="s">
        <v>374</v>
      </c>
    </row>
    <row r="189" spans="1:15" x14ac:dyDescent="0.25">
      <c r="E189" s="23" t="s">
        <v>375</v>
      </c>
      <c r="F189" s="23" t="s">
        <v>376</v>
      </c>
    </row>
    <row r="190" spans="1:15" x14ac:dyDescent="0.25">
      <c r="E190" s="23" t="s">
        <v>377</v>
      </c>
      <c r="F190" s="23" t="s">
        <v>378</v>
      </c>
    </row>
    <row r="191" spans="1:15" x14ac:dyDescent="0.25">
      <c r="E191" s="23" t="s">
        <v>379</v>
      </c>
      <c r="F191" s="23" t="s">
        <v>380</v>
      </c>
    </row>
    <row r="192" spans="1:15" x14ac:dyDescent="0.2">
      <c r="E192" s="23"/>
      <c r="F192" s="18" t="s">
        <v>381</v>
      </c>
    </row>
  </sheetData>
  <sheetProtection algorithmName="SHA-512" hashValue="HBgntNCjw+9C0PJU5K3sLW8GTTLGUXzpnWyIdJY1MDoyKsauazuDxJ4J6TBqeihP3QLKRTQz4augFonUFP5iPg==" saltValue="TKqAfLj/kSXGtsFEsx/WUg==" spinCount="100000" sheet="1" selectLockedCells="1"/>
  <mergeCells count="3">
    <mergeCell ref="H3:I3"/>
    <mergeCell ref="J3:K3"/>
    <mergeCell ref="E1:L1"/>
  </mergeCells>
  <dataValidations count="3">
    <dataValidation type="list" allowBlank="1" showInputMessage="1" showErrorMessage="1" sqref="I4:I160">
      <formula1>$E$188:$E$191</formula1>
    </dataValidation>
    <dataValidation type="list" allowBlank="1" showInputMessage="1" showErrorMessage="1" sqref="K4:K160">
      <formula1>$F$188:$F$192</formula1>
    </dataValidation>
    <dataValidation type="list" allowBlank="1" showInputMessage="1" showErrorMessage="1" sqref="F151:F160">
      <formula1>$G$162:$G$166</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79" id="{D23B91DF-246C-45DC-992A-8BB8190C023E}">
            <x14:iconSet iconSet="3Stars" showValue="0" custom="1">
              <x14:cfvo type="percent">
                <xm:f>0</xm:f>
              </x14:cfvo>
              <x14:cfvo type="num">
                <xm:f>2</xm:f>
              </x14:cfvo>
              <x14:cfvo type="num">
                <xm:f>3</xm:f>
              </x14:cfvo>
              <x14:cfIcon iconSet="3Stars" iconId="0"/>
              <x14:cfIcon iconSet="3Stars" iconId="1"/>
              <x14:cfIcon iconSet="3Stars" iconId="2"/>
            </x14:iconSet>
          </x14:cfRule>
          <xm:sqref>H4:H160</xm:sqref>
        </x14:conditionalFormatting>
        <x14:conditionalFormatting xmlns:xm="http://schemas.microsoft.com/office/excel/2006/main">
          <x14:cfRule type="iconSet" priority="83" id="{373D3913-F804-48CD-ABB9-2F44899FB50A}">
            <x14:iconSet iconSet="4TrafficLights" showValue="0" custom="1">
              <x14:cfvo type="percent">
                <xm:f>0</xm:f>
              </x14:cfvo>
              <x14:cfvo type="num">
                <xm:f>2</xm:f>
              </x14:cfvo>
              <x14:cfvo type="num">
                <xm:f>4</xm:f>
              </x14:cfvo>
              <x14:cfvo type="num">
                <xm:f>5</xm:f>
              </x14:cfvo>
              <x14:cfIcon iconSet="4TrafficLights" iconId="0"/>
              <x14:cfIcon iconSet="3TrafficLights1" iconId="0"/>
              <x14:cfIcon iconSet="3TrafficLights1" iconId="1"/>
              <x14:cfIcon iconSet="3TrafficLights1" iconId="2"/>
            </x14:iconSet>
          </x14:cfRule>
          <x14:cfRule type="iconSet" priority="84" id="{83394903-4668-45CD-A169-C0A1EC14A4A2}">
            <x14:iconSet iconSet="3Stars" showValue="0" custom="1">
              <x14:cfvo type="percent">
                <xm:f>0</xm:f>
              </x14:cfvo>
              <x14:cfvo type="num">
                <xm:f>2</xm:f>
              </x14:cfvo>
              <x14:cfvo type="num">
                <xm:f>3</xm:f>
              </x14:cfvo>
              <x14:cfIcon iconSet="3Stars" iconId="2"/>
              <x14:cfIcon iconSet="3Stars" iconId="1"/>
              <x14:cfIcon iconSet="3Stars" iconId="0"/>
            </x14:iconSet>
          </x14:cfRule>
          <xm:sqref>J4:J160</xm:sqref>
        </x14:conditionalFormatting>
        <x14:conditionalFormatting xmlns:xm="http://schemas.microsoft.com/office/excel/2006/main">
          <x14:cfRule type="iconSet" priority="78" id="{30E7CAC0-66D5-4EB5-AF61-8F9205C5BA03}">
            <x14:iconSet iconSet="3Stars" custom="1">
              <x14:cfvo type="percent">
                <xm:f>0</xm:f>
              </x14:cfvo>
              <x14:cfvo type="num">
                <xm:f>2</xm:f>
              </x14:cfvo>
              <x14:cfvo type="num">
                <xm:f>3</xm:f>
              </x14:cfvo>
              <x14:cfIcon iconSet="3Stars" iconId="2"/>
              <x14:cfIcon iconSet="3Stars" iconId="1"/>
              <x14:cfIcon iconSet="3Stars" iconId="0"/>
            </x14:iconSet>
          </x14:cfRule>
          <xm:sqref>K4:K104 K114:K160</xm:sqref>
        </x14:conditionalFormatting>
        <x14:conditionalFormatting xmlns:xm="http://schemas.microsoft.com/office/excel/2006/main">
          <x14:cfRule type="iconSet" priority="72" id="{111AAA37-D34D-42AF-BE3E-96A26984F89B}">
            <x14:iconSet iconSet="3Stars" custom="1">
              <x14:cfvo type="percent">
                <xm:f>0</xm:f>
              </x14:cfvo>
              <x14:cfvo type="num">
                <xm:f>2</xm:f>
              </x14:cfvo>
              <x14:cfvo type="num">
                <xm:f>3</xm:f>
              </x14:cfvo>
              <x14:cfIcon iconSet="3Stars" iconId="2"/>
              <x14:cfIcon iconSet="3Stars" iconId="1"/>
              <x14:cfIcon iconSet="3Stars" iconId="0"/>
            </x14:iconSet>
          </x14:cfRule>
          <xm:sqref>K105:M113 I4:I160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'Avant propos'!$B$13:$B$20</xm:f>
          </x14:formula1>
          <xm:sqref>D151:D160</xm:sqref>
        </x14:dataValidation>
        <x14:dataValidation type="list" allowBlank="1" showInputMessage="1" showErrorMessage="1">
          <x14:formula1>
            <xm:f>Diagnostic!$E$4:$E$42</xm:f>
          </x14:formula1>
          <xm:sqref>E151:E160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topLeftCell="B1" zoomScale="85" zoomScaleNormal="85" workbookViewId="0">
      <pane ySplit="3" topLeftCell="A4" activePane="bottomLeft" state="frozen"/>
      <selection pane="bottomLeft" activeCell="H13" sqref="H13"/>
    </sheetView>
  </sheetViews>
  <sheetFormatPr baseColWidth="10" defaultColWidth="10.85546875" defaultRowHeight="12.75" x14ac:dyDescent="0.2"/>
  <cols>
    <col min="1" max="1" width="1.42578125" style="5" hidden="1" customWidth="1"/>
    <col min="2" max="2" width="1.85546875" style="5" customWidth="1"/>
    <col min="3" max="3" width="19.7109375" style="5" customWidth="1"/>
    <col min="4" max="4" width="24" style="5" customWidth="1"/>
    <col min="5" max="5" width="50.42578125" style="5" customWidth="1"/>
    <col min="6" max="7" width="17" style="5" customWidth="1"/>
    <col min="8" max="8" width="32" style="5" customWidth="1"/>
    <col min="9" max="9" width="33.140625" style="5" customWidth="1"/>
    <col min="10" max="10" width="49.28515625" style="5" customWidth="1"/>
    <col min="11" max="12" width="10.85546875" style="5"/>
    <col min="13" max="14" width="10.85546875" style="17"/>
    <col min="15" max="16384" width="10.85546875" style="5"/>
  </cols>
  <sheetData>
    <row r="1" spans="1:14" s="34" customFormat="1" ht="28.5" x14ac:dyDescent="0.25">
      <c r="C1" s="33" t="s">
        <v>382</v>
      </c>
      <c r="D1" s="16" t="s">
        <v>417</v>
      </c>
      <c r="F1" s="16"/>
      <c r="G1" s="16"/>
      <c r="M1" s="35"/>
      <c r="N1" s="35"/>
    </row>
    <row r="2" spans="1:14" ht="30.6" customHeight="1" x14ac:dyDescent="0.2">
      <c r="F2" s="298" t="s">
        <v>410</v>
      </c>
      <c r="G2" s="299"/>
    </row>
    <row r="3" spans="1:14" ht="74.45" customHeight="1" thickBot="1" x14ac:dyDescent="0.25">
      <c r="C3" s="36" t="s">
        <v>138</v>
      </c>
      <c r="D3" s="36" t="s">
        <v>139</v>
      </c>
      <c r="E3" s="37" t="s">
        <v>383</v>
      </c>
      <c r="F3" s="10" t="s">
        <v>384</v>
      </c>
      <c r="G3" s="13" t="s">
        <v>385</v>
      </c>
      <c r="H3" s="62" t="s">
        <v>411</v>
      </c>
      <c r="I3" s="38" t="s">
        <v>412</v>
      </c>
      <c r="J3" s="76" t="s">
        <v>386</v>
      </c>
    </row>
    <row r="4" spans="1:14" ht="12.95" customHeight="1" x14ac:dyDescent="0.2">
      <c r="A4" s="185" t="e" cm="1">
        <f t="array" aca="1" ref="A4" ca="1">_xlfn.IFS(C4="Mieux se déplacer",1,C4="Mieux se loger",2,C4="Mieux préserver",3,C4="Mieux produire",4,C4="Mieux se nourrir",5)</f>
        <v>#NAME?</v>
      </c>
      <c r="B4" s="194"/>
      <c r="C4" s="185" t="s">
        <v>148</v>
      </c>
      <c r="D4" s="204" t="s">
        <v>149</v>
      </c>
      <c r="E4" s="165" t="s">
        <v>150</v>
      </c>
      <c r="F4" s="166">
        <f t="array" ref="F4">MAX(IF(ISNUMBER(SEARCH(E4,'Recueil des actions'!E:E)),'Recueil des actions'!H:H))</f>
        <v>0</v>
      </c>
      <c r="G4" s="167" t="str">
        <f>IF(SUMIF('Recueil des actions'!$E$4:$E$160,"*"&amp;E4&amp;"*",'Recueil des actions'!$N$4:$N$160)=0,"N/A",SUMIF('Recueil des actions'!$E$4:$E$160,"*"&amp;E4&amp;"*",'Recueil des actions'!$O$4:$O$160)/SUMIF('Recueil des actions'!$E$4:$E$160,"*"&amp;E4&amp;"*",'Recueil des actions'!$N$4:$N$160))</f>
        <v>N/A</v>
      </c>
      <c r="H4" s="214"/>
      <c r="I4" s="168"/>
      <c r="J4" s="206"/>
      <c r="M4" s="17">
        <f>H4</f>
        <v>0</v>
      </c>
      <c r="N4" s="17" t="str">
        <f>E4</f>
        <v>Véhicules électriques</v>
      </c>
    </row>
    <row r="5" spans="1:14" ht="12.95" customHeight="1" x14ac:dyDescent="0.2">
      <c r="A5" s="186" t="e" cm="1">
        <f t="array" aca="1" ref="A5" ca="1">_xlfn.IFS(C5="Mieux se déplacer",1,C5="Mieux se loger",2,C5="Mieux préserver",3,C5="Mieux produire",4,C5="Mieux se nourrir",5)</f>
        <v>#NAME?</v>
      </c>
      <c r="B5" s="195"/>
      <c r="C5" s="186" t="s">
        <v>148</v>
      </c>
      <c r="D5" s="203" t="s">
        <v>149</v>
      </c>
      <c r="E5" s="155" t="s">
        <v>164</v>
      </c>
      <c r="F5" s="64">
        <f t="array" ref="F5">MAX(IF(ISNUMBER(SEARCH(E5,'Recueil des actions'!E:E)),'Recueil des actions'!H:H))</f>
        <v>0</v>
      </c>
      <c r="G5" s="65" t="str">
        <f>IF(SUMIF('Recueil des actions'!$E$4:$E$160,"*"&amp;E5&amp;"*",'Recueil des actions'!$N$4:$N$160)=0,"N/A",SUMIF('Recueil des actions'!$E$4:$E$160,"*"&amp;E5&amp;"*",'Recueil des actions'!$O$4:$O$160)/SUMIF('Recueil des actions'!$E$4:$E$160,"*"&amp;E5&amp;"*",'Recueil des actions'!$N$4:$N$160))</f>
        <v>N/A</v>
      </c>
      <c r="H5" s="215"/>
      <c r="I5" s="63"/>
      <c r="J5" s="207"/>
      <c r="M5" s="17">
        <f>H5</f>
        <v>0</v>
      </c>
      <c r="N5" s="17" t="str">
        <f>E5</f>
        <v>Bus et cars décarbonés</v>
      </c>
    </row>
    <row r="6" spans="1:14" ht="12.95" customHeight="1" x14ac:dyDescent="0.2">
      <c r="A6" s="186" t="e" cm="1">
        <f t="array" aca="1" ref="A6" ca="1">_xlfn.IFS(C6="Mieux se déplacer",1,C6="Mieux se loger",2,C6="Mieux préserver",3,C6="Mieux produire",4,C6="Mieux se nourrir",5)</f>
        <v>#NAME?</v>
      </c>
      <c r="B6" s="195"/>
      <c r="C6" s="186" t="s">
        <v>148</v>
      </c>
      <c r="D6" s="203" t="s">
        <v>149</v>
      </c>
      <c r="E6" s="155" t="s">
        <v>177</v>
      </c>
      <c r="F6" s="64">
        <f t="array" ref="F6">MAX(IF(ISNUMBER(SEARCH(E6,'Recueil des actions'!E:E)),'Recueil des actions'!H:H))</f>
        <v>0</v>
      </c>
      <c r="G6" s="65" t="str">
        <f>IF(SUMIF('Recueil des actions'!$E$4:$E$160,"*"&amp;E6&amp;"*",'Recueil des actions'!$N$4:$N$160)=0,"N/A",SUMIF('Recueil des actions'!$E$4:$E$160,"*"&amp;E6&amp;"*",'Recueil des actions'!$O$4:$O$160)/SUMIF('Recueil des actions'!$E$4:$E$160,"*"&amp;E6&amp;"*",'Recueil des actions'!$N$4:$N$160))</f>
        <v>N/A</v>
      </c>
      <c r="H6" s="215"/>
      <c r="I6" s="63"/>
      <c r="J6" s="207"/>
      <c r="M6" s="17">
        <f>H6</f>
        <v>0</v>
      </c>
      <c r="N6" s="17" t="str">
        <f>E6</f>
        <v>Réduction des déplacements</v>
      </c>
    </row>
    <row r="7" spans="1:14" ht="12.95" customHeight="1" x14ac:dyDescent="0.2">
      <c r="A7" s="186" t="e" cm="1">
        <f t="array" aca="1" ref="A7" ca="1">_xlfn.IFS(C7="Mieux se déplacer",1,C7="Mieux se loger",2,C7="Mieux préserver",3,C7="Mieux produire",4,C7="Mieux se nourrir",5)</f>
        <v>#NAME?</v>
      </c>
      <c r="B7" s="195"/>
      <c r="C7" s="186" t="s">
        <v>148</v>
      </c>
      <c r="D7" s="203" t="s">
        <v>149</v>
      </c>
      <c r="E7" s="155" t="s">
        <v>182</v>
      </c>
      <c r="F7" s="64">
        <f t="array" ref="F7">MAX(IF(ISNUMBER(SEARCH(E7,'Recueil des actions'!E:E)),'Recueil des actions'!H:H))</f>
        <v>0</v>
      </c>
      <c r="G7" s="65" t="str">
        <f>IF(SUMIF('Recueil des actions'!$E$4:$E$160,"*"&amp;E7&amp;"*",'Recueil des actions'!$N$4:$N$160)=0,"N/A",SUMIF('Recueil des actions'!$E$4:$E$160,"*"&amp;E7&amp;"*",'Recueil des actions'!$O$4:$O$160)/SUMIF('Recueil des actions'!$E$4:$E$160,"*"&amp;E7&amp;"*",'Recueil des actions'!$N$4:$N$160))</f>
        <v>N/A</v>
      </c>
      <c r="H7" s="215"/>
      <c r="I7" s="63"/>
      <c r="J7" s="207"/>
      <c r="M7" s="17">
        <f>H7</f>
        <v>0</v>
      </c>
      <c r="N7" s="17" t="str">
        <f>E7</f>
        <v>Covoiturage</v>
      </c>
    </row>
    <row r="8" spans="1:14" ht="12.95" customHeight="1" x14ac:dyDescent="0.2">
      <c r="A8" s="186" t="e" cm="1">
        <f t="array" aca="1" ref="A8" ca="1">_xlfn.IFS(C8="Mieux se déplacer",1,C8="Mieux se loger",2,C8="Mieux préserver",3,C8="Mieux produire",4,C8="Mieux se nourrir",5)</f>
        <v>#NAME?</v>
      </c>
      <c r="B8" s="195"/>
      <c r="C8" s="186" t="s">
        <v>148</v>
      </c>
      <c r="D8" s="203" t="s">
        <v>149</v>
      </c>
      <c r="E8" s="155" t="s">
        <v>171</v>
      </c>
      <c r="F8" s="64">
        <f t="array" ref="F8">MAX(IF(ISNUMBER(SEARCH(E8,'Recueil des actions'!E:E)),'Recueil des actions'!H:H))</f>
        <v>0</v>
      </c>
      <c r="G8" s="65" t="str">
        <f>IF(SUMIF('Recueil des actions'!$E$4:$E$160,"*"&amp;E8&amp;"*",'Recueil des actions'!$N$4:$N$160)=0,"N/A",SUMIF('Recueil des actions'!$E$4:$E$160,"*"&amp;E8&amp;"*",'Recueil des actions'!$O$4:$O$160)/SUMIF('Recueil des actions'!$E$4:$E$160,"*"&amp;E8&amp;"*",'Recueil des actions'!$N$4:$N$160))</f>
        <v>N/A</v>
      </c>
      <c r="H8" s="215"/>
      <c r="I8" s="63"/>
      <c r="J8" s="207"/>
      <c r="M8" s="17">
        <f>H8</f>
        <v>0</v>
      </c>
      <c r="N8" s="17" t="str">
        <f>E8</f>
        <v>Vélo</v>
      </c>
    </row>
    <row r="9" spans="1:14" ht="12.75" customHeight="1" x14ac:dyDescent="0.2">
      <c r="A9" s="186" t="e" cm="1">
        <f t="array" aca="1" ref="A9" ca="1">_xlfn.IFS(C9="Mieux se déplacer",1,C9="Mieux se loger",2,C9="Mieux préserver",3,C9="Mieux produire",4,C9="Mieux se nourrir",5)</f>
        <v>#NAME?</v>
      </c>
      <c r="B9" s="195"/>
      <c r="C9" s="186" t="s">
        <v>148</v>
      </c>
      <c r="D9" s="203" t="s">
        <v>149</v>
      </c>
      <c r="E9" s="155" t="s">
        <v>166</v>
      </c>
      <c r="F9" s="64">
        <f t="array" ref="F9">MAX(IF(ISNUMBER(SEARCH(E9,'Recueil des actions'!E:E)),'Recueil des actions'!H:H))</f>
        <v>0</v>
      </c>
      <c r="G9" s="65" t="str">
        <f>IF(SUMIF('Recueil des actions'!$E$4:$E$160,"*"&amp;E9&amp;"*",'Recueil des actions'!$N$4:$N$160)=0,"N/A",SUMIF('Recueil des actions'!$E$4:$E$160,"*"&amp;E9&amp;"*",'Recueil des actions'!$O$4:$O$160)/SUMIF('Recueil des actions'!$E$4:$E$160,"*"&amp;E9&amp;"*",'Recueil des actions'!$N$4:$N$160))</f>
        <v>N/A</v>
      </c>
      <c r="H9" s="215"/>
      <c r="I9" s="63"/>
      <c r="J9" s="207"/>
    </row>
    <row r="10" spans="1:14" ht="12.95" customHeight="1" thickBot="1" x14ac:dyDescent="0.25">
      <c r="A10" s="186" t="e" cm="1">
        <f t="array" aca="1" ref="A10" ca="1">_xlfn.IFS(C10="Mieux se déplacer",1,C10="Mieux se loger",2,C10="Mieux préserver",3,C10="Mieux produire",4,C10="Mieux se nourrir",5)</f>
        <v>#NAME?</v>
      </c>
      <c r="B10" s="196"/>
      <c r="C10" s="187" t="s">
        <v>148</v>
      </c>
      <c r="D10" s="205" t="s">
        <v>149</v>
      </c>
      <c r="E10" s="178" t="s">
        <v>389</v>
      </c>
      <c r="F10" s="179">
        <f t="array" ref="F10">MAX(IF(ISNUMBER(SEARCH(E10,'Recueil des actions'!E:E)),'Recueil des actions'!H:H))</f>
        <v>0</v>
      </c>
      <c r="G10" s="180" t="str">
        <f>IF(SUMIF('Recueil des actions'!$E$4:$E$160,"*"&amp;E10&amp;"*",'Recueil des actions'!$N$4:$N$160)=0,"N/A",SUMIF('Recueil des actions'!$E$4:$E$160,"*"&amp;E10&amp;"*",'Recueil des actions'!$O$4:$O$160)/SUMIF('Recueil des actions'!$E$4:$E$160,"*"&amp;E10&amp;"*",'Recueil des actions'!$N$4:$N$160))</f>
        <v>N/A</v>
      </c>
      <c r="H10" s="216"/>
      <c r="I10" s="175"/>
      <c r="J10" s="208"/>
      <c r="M10" s="17">
        <f>H10</f>
        <v>0</v>
      </c>
      <c r="N10" s="17" t="str">
        <f>E10</f>
        <v>Efficacité et carburants décarbonés des véhicules</v>
      </c>
    </row>
    <row r="11" spans="1:14" ht="12.95" customHeight="1" x14ac:dyDescent="0.2">
      <c r="A11" s="186" t="e" cm="1">
        <f t="array" aca="1" ref="A11" ca="1">_xlfn.IFS(C11="Mieux se déplacer",1,C11="Mieux se loger",2,C11="Mieux préserver",3,C11="Mieux produire",4,C11="Mieux se nourrir",5)</f>
        <v>#NAME?</v>
      </c>
      <c r="B11" s="197"/>
      <c r="C11" s="248" t="s">
        <v>295</v>
      </c>
      <c r="D11" s="255" t="s">
        <v>149</v>
      </c>
      <c r="E11" s="164" t="s">
        <v>309</v>
      </c>
      <c r="F11" s="74">
        <f t="array" ref="F11">MAX(IF(ISNUMBER(SEARCH(E11,'Recueil des actions'!E:E)),'Recueil des actions'!H:H))</f>
        <v>0</v>
      </c>
      <c r="G11" s="75" t="str">
        <f>IF(SUMIF('Recueil des actions'!$E$4:$E$160,"*"&amp;E11&amp;"*",'Recueil des actions'!$N$4:$N$160)=0,"N/A",SUMIF('Recueil des actions'!$E$4:$E$160,"*"&amp;E11&amp;"*",'Recueil des actions'!$O$4:$O$160)/SUMIF('Recueil des actions'!$E$4:$E$160,"*"&amp;E11&amp;"*",'Recueil des actions'!$N$4:$N$160))</f>
        <v>N/A</v>
      </c>
      <c r="H11" s="63"/>
      <c r="I11" s="156"/>
      <c r="J11" s="171"/>
      <c r="M11" s="17">
        <f>H11</f>
        <v>0</v>
      </c>
      <c r="N11" s="17" t="str">
        <f>E11</f>
        <v>Fret décarboné et multimodalité</v>
      </c>
    </row>
    <row r="12" spans="1:14" ht="12.95" customHeight="1" x14ac:dyDescent="0.2">
      <c r="A12" s="186" t="e" cm="1">
        <f t="array" aca="1" ref="A12" ca="1">_xlfn.IFS(C12="Mieux se déplacer",1,C12="Mieux se loger",2,C12="Mieux préserver",3,C12="Mieux produire",4,C12="Mieux se nourrir",5)</f>
        <v>#NAME?</v>
      </c>
      <c r="B12" s="197"/>
      <c r="C12" s="248" t="s">
        <v>295</v>
      </c>
      <c r="D12" s="255" t="s">
        <v>149</v>
      </c>
      <c r="E12" s="164" t="s">
        <v>301</v>
      </c>
      <c r="F12" s="74">
        <f t="array" ref="F12">MAX(IF(ISNUMBER(SEARCH(E12,'Recueil des actions'!E:E)),'Recueil des actions'!H:H))</f>
        <v>0</v>
      </c>
      <c r="G12" s="75" t="str">
        <f>IF(SUMIF('Recueil des actions'!$E$4:$E$160,"*"&amp;E12&amp;"*",'Recueil des actions'!$N$4:$N$160)=0,"N/A",SUMIF('Recueil des actions'!$E$4:$E$160,"*"&amp;E12&amp;"*",'Recueil des actions'!$O$4:$O$160)/SUMIF('Recueil des actions'!$E$4:$E$160,"*"&amp;E12&amp;"*",'Recueil des actions'!$N$4:$N$160))</f>
        <v>N/A</v>
      </c>
      <c r="H12" s="63"/>
      <c r="I12" s="156"/>
      <c r="J12" s="171"/>
      <c r="M12" s="17">
        <f>H12</f>
        <v>0</v>
      </c>
      <c r="N12" s="17" t="str">
        <f>E12</f>
        <v>Efficacité et sobriété logistique</v>
      </c>
    </row>
    <row r="13" spans="1:14" ht="12.95" customHeight="1" x14ac:dyDescent="0.2">
      <c r="A13" s="186" t="e" cm="1">
        <f t="array" aca="1" ref="A13" ca="1">_xlfn.IFS(C13="Mieux se déplacer",1,C13="Mieux se loger",2,C13="Mieux préserver",3,C13="Mieux produire",4,C13="Mieux se nourrir",5)</f>
        <v>#NAME?</v>
      </c>
      <c r="B13" s="197"/>
      <c r="C13" s="248" t="s">
        <v>295</v>
      </c>
      <c r="D13" s="256" t="s">
        <v>9</v>
      </c>
      <c r="E13" s="163" t="s">
        <v>337</v>
      </c>
      <c r="F13" s="72">
        <f t="array" ref="F13">MAX(IF(ISNUMBER(SEARCH(E13,'Recueil des actions'!E:E)),'Recueil des actions'!H:H))</f>
        <v>0</v>
      </c>
      <c r="G13" s="73" t="str">
        <f>IF(SUMIF('Recueil des actions'!$E$4:$E$160,"*"&amp;E13&amp;"*",'Recueil des actions'!$N$4:$N$160)=0,"N/A",SUMIF('Recueil des actions'!$E$4:$E$160,"*"&amp;E13&amp;"*",'Recueil des actions'!$O$4:$O$160)/SUMIF('Recueil des actions'!$E$4:$E$160,"*"&amp;E13&amp;"*",'Recueil des actions'!$N$4:$N$160))</f>
        <v>N/A</v>
      </c>
      <c r="H13" s="63"/>
      <c r="I13" s="156"/>
      <c r="J13" s="171"/>
      <c r="M13" s="17">
        <f t="shared" ref="M13" si="0">H13</f>
        <v>0</v>
      </c>
      <c r="N13" s="17" t="str">
        <f t="shared" ref="N13" si="1">E13</f>
        <v>Décarbonation des sites industriels</v>
      </c>
    </row>
    <row r="14" spans="1:14" ht="12.95" customHeight="1" x14ac:dyDescent="0.2">
      <c r="A14" s="186" t="e" cm="1">
        <f t="array" aca="1" ref="A14" ca="1">_xlfn.IFS(C14="Mieux se déplacer",1,C14="Mieux se loger",2,C14="Mieux préserver",3,C14="Mieux produire",4,C14="Mieux se nourrir",5)</f>
        <v>#NAME?</v>
      </c>
      <c r="B14" s="197"/>
      <c r="C14" s="248" t="s">
        <v>295</v>
      </c>
      <c r="D14" s="257" t="s">
        <v>8</v>
      </c>
      <c r="E14" s="161" t="s">
        <v>318</v>
      </c>
      <c r="F14" s="70">
        <f t="array" ref="F14">MAX(IF(ISNUMBER(SEARCH(E14,'Recueil des actions'!E:E)),'Recueil des actions'!H:H))</f>
        <v>0</v>
      </c>
      <c r="G14" s="71" t="str">
        <f>IF(SUMIF('Recueil des actions'!$E$4:$E$160,"*"&amp;E14&amp;"*",'Recueil des actions'!$N$4:$N$160)=0,"N/A",SUMIF('Recueil des actions'!$E$4:$E$160,"*"&amp;E14&amp;"*",'Recueil des actions'!$O$4:$O$160)/SUMIF('Recueil des actions'!$E$4:$E$160,"*"&amp;E14&amp;"*",'Recueil des actions'!$N$4:$N$160))</f>
        <v>N/A</v>
      </c>
      <c r="H14" s="63"/>
      <c r="I14" s="156"/>
      <c r="J14" s="171"/>
      <c r="M14" s="17">
        <f t="shared" ref="M14:M21" si="2">H14</f>
        <v>0</v>
      </c>
      <c r="N14" s="17" t="str">
        <f t="shared" ref="N14:N21" si="3">E14</f>
        <v>Electricité renouvelable</v>
      </c>
    </row>
    <row r="15" spans="1:14" ht="12.95" customHeight="1" x14ac:dyDescent="0.2">
      <c r="A15" s="186" t="e" cm="1">
        <f t="array" aca="1" ref="A15" ca="1">_xlfn.IFS(C15="Mieux se déplacer",1,C15="Mieux se loger",2,C15="Mieux préserver",3,C15="Mieux produire",4,C15="Mieux se nourrir",5)</f>
        <v>#NAME?</v>
      </c>
      <c r="B15" s="197"/>
      <c r="C15" s="248" t="s">
        <v>295</v>
      </c>
      <c r="D15" s="257" t="s">
        <v>8</v>
      </c>
      <c r="E15" s="161" t="s">
        <v>326</v>
      </c>
      <c r="F15" s="70">
        <f t="array" ref="F15">MAX(IF(ISNUMBER(SEARCH(E15,'Recueil des actions'!E:E)),'Recueil des actions'!H:H))</f>
        <v>0</v>
      </c>
      <c r="G15" s="71" t="str">
        <f>IF(SUMIF('Recueil des actions'!$E$4:$E$160,"*"&amp;E15&amp;"*",'Recueil des actions'!$N$4:$N$160)=0,"N/A",SUMIF('Recueil des actions'!$E$4:$E$160,"*"&amp;E15&amp;"*",'Recueil des actions'!$O$4:$O$160)/SUMIF('Recueil des actions'!$E$4:$E$160,"*"&amp;E15&amp;"*",'Recueil des actions'!$N$4:$N$160))</f>
        <v>N/A</v>
      </c>
      <c r="H15" s="63"/>
      <c r="I15" s="156"/>
      <c r="J15" s="171"/>
      <c r="M15" s="17">
        <f t="shared" si="2"/>
        <v>0</v>
      </c>
      <c r="N15" s="17" t="str">
        <f t="shared" si="3"/>
        <v>Biogaz</v>
      </c>
    </row>
    <row r="16" spans="1:14" ht="12.95" customHeight="1" x14ac:dyDescent="0.2">
      <c r="A16" s="186" t="e" cm="1">
        <f t="array" aca="1" ref="A16" ca="1">_xlfn.IFS(C16="Mieux se déplacer",1,C16="Mieux se loger",2,C16="Mieux préserver",3,C16="Mieux produire",4,C16="Mieux se nourrir",5)</f>
        <v>#NAME?</v>
      </c>
      <c r="B16" s="197"/>
      <c r="C16" s="248" t="s">
        <v>295</v>
      </c>
      <c r="D16" s="257" t="s">
        <v>8</v>
      </c>
      <c r="E16" s="161" t="s">
        <v>331</v>
      </c>
      <c r="F16" s="70">
        <f t="array" ref="F16">MAX(IF(ISNUMBER(SEARCH(E16,'Recueil des actions'!E:E)),'Recueil des actions'!H:H))</f>
        <v>0</v>
      </c>
      <c r="G16" s="71" t="str">
        <f>IF(SUMIF('Recueil des actions'!$E$4:$E$160,"*"&amp;E16&amp;"*",'Recueil des actions'!$N$4:$N$160)=0,"N/A",SUMIF('Recueil des actions'!$E$4:$E$160,"*"&amp;E16&amp;"*",'Recueil des actions'!$O$4:$O$160)/SUMIF('Recueil des actions'!$E$4:$E$160,"*"&amp;E16&amp;"*",'Recueil des actions'!$N$4:$N$160))</f>
        <v>N/A</v>
      </c>
      <c r="H16" s="63"/>
      <c r="I16" s="156"/>
      <c r="J16" s="171"/>
      <c r="M16" s="17">
        <f t="shared" si="2"/>
        <v>0</v>
      </c>
      <c r="N16" s="17" t="str">
        <f t="shared" si="3"/>
        <v>Réseaux de chaleur décarbonés</v>
      </c>
    </row>
    <row r="17" spans="1:14" ht="12.95" customHeight="1" x14ac:dyDescent="0.2">
      <c r="A17" s="186" t="e" cm="1">
        <f t="array" aca="1" ref="A17" ca="1">_xlfn.IFS(C17="Mieux se déplacer",1,C17="Mieux se loger",2,C17="Mieux préserver",3,C17="Mieux produire",4,C17="Mieux se nourrir",5)</f>
        <v>#NAME?</v>
      </c>
      <c r="B17" s="197"/>
      <c r="C17" s="248" t="s">
        <v>295</v>
      </c>
      <c r="D17" s="258" t="s">
        <v>7</v>
      </c>
      <c r="E17" s="160" t="s">
        <v>387</v>
      </c>
      <c r="F17" s="68">
        <f t="array" ref="F17">MAX(IF(ISNUMBER(SEARCH(E17,'Recueil des actions'!E:E)),'Recueil des actions'!H:H))</f>
        <v>0</v>
      </c>
      <c r="G17" s="69" t="str">
        <f>IF(SUMIF('Recueil des actions'!$E$4:$E$160,"*"&amp;E17&amp;"*",'Recueil des actions'!$N$4:$N$160)=0,"N/A",SUMIF('Recueil des actions'!$E$4:$E$160,"*"&amp;E17&amp;"*",'Recueil des actions'!$O$4:$O$160)/SUMIF('Recueil des actions'!$E$4:$E$160,"*"&amp;E17&amp;"*",'Recueil des actions'!$N$4:$N$160))</f>
        <v>N/A</v>
      </c>
      <c r="H17" s="63"/>
      <c r="I17" s="156"/>
      <c r="J17" s="171"/>
      <c r="M17" s="17">
        <f t="shared" si="2"/>
        <v>0</v>
      </c>
      <c r="N17" s="17" t="str">
        <f t="shared" si="3"/>
        <v>Captage de méthane dans les ISDND</v>
      </c>
    </row>
    <row r="18" spans="1:14" ht="12.95" customHeight="1" x14ac:dyDescent="0.2">
      <c r="A18" s="186" t="e" cm="1">
        <f t="array" aca="1" ref="A18" ca="1">_xlfn.IFS(C18="Mieux se déplacer",1,C18="Mieux se loger",2,C18="Mieux préserver",3,C18="Mieux produire",4,C18="Mieux se nourrir",5)</f>
        <v>#NAME?</v>
      </c>
      <c r="B18" s="197"/>
      <c r="C18" s="248" t="s">
        <v>295</v>
      </c>
      <c r="D18" s="258" t="s">
        <v>7</v>
      </c>
      <c r="E18" s="160" t="s">
        <v>345</v>
      </c>
      <c r="F18" s="68">
        <f t="array" ref="F18">MAX(IF(ISNUMBER(SEARCH(E18,'Recueil des actions'!E:E)),'Recueil des actions'!H:H))</f>
        <v>0</v>
      </c>
      <c r="G18" s="69" t="str">
        <f>IF(SUMIF('Recueil des actions'!$E$4:$E$160,"*"&amp;E18&amp;"*",'Recueil des actions'!$N$4:$N$160)=0,"N/A",SUMIF('Recueil des actions'!$E$4:$E$160,"*"&amp;E18&amp;"*",'Recueil des actions'!$O$4:$O$160)/SUMIF('Recueil des actions'!$E$4:$E$160,"*"&amp;E18&amp;"*",'Recueil des actions'!$N$4:$N$160))</f>
        <v>N/A</v>
      </c>
      <c r="H18" s="63"/>
      <c r="I18" s="156"/>
      <c r="J18" s="171"/>
      <c r="M18" s="17">
        <f t="shared" si="2"/>
        <v>0</v>
      </c>
      <c r="N18" s="17" t="str">
        <f t="shared" si="3"/>
        <v>Valorisation matière des déchets</v>
      </c>
    </row>
    <row r="19" spans="1:14" ht="12.95" customHeight="1" x14ac:dyDescent="0.2">
      <c r="A19" s="186" t="e" cm="1">
        <f t="array" aca="1" ref="A19" ca="1">_xlfn.IFS(C19="Mieux se déplacer",1,C19="Mieux se loger",2,C19="Mieux préserver",3,C19="Mieux produire",4,C19="Mieux se nourrir",5)</f>
        <v>#NAME?</v>
      </c>
      <c r="B19" s="197"/>
      <c r="C19" s="248" t="s">
        <v>295</v>
      </c>
      <c r="D19" s="258" t="s">
        <v>7</v>
      </c>
      <c r="E19" s="159" t="s">
        <v>339</v>
      </c>
      <c r="F19" s="68">
        <f t="array" ref="F19">MAX(IF(ISNUMBER(SEARCH(E19,'Recueil des actions'!E:E)),'Recueil des actions'!H:H))</f>
        <v>0</v>
      </c>
      <c r="G19" s="69" t="str">
        <f>IF(SUMIF('Recueil des actions'!$E$4:$E$160,"*"&amp;E19&amp;"*",'Recueil des actions'!$N$4:$N$160)=0,"N/A",SUMIF('Recueil des actions'!$E$4:$E$160,"*"&amp;E19&amp;"*",'Recueil des actions'!$O$4:$O$160)/SUMIF('Recueil des actions'!$E$4:$E$160,"*"&amp;E19&amp;"*",'Recueil des actions'!$N$4:$N$160))</f>
        <v>N/A</v>
      </c>
      <c r="H19" s="63"/>
      <c r="I19" s="156"/>
      <c r="J19" s="171"/>
      <c r="M19" s="17">
        <f t="shared" si="2"/>
        <v>0</v>
      </c>
      <c r="N19" s="17" t="str">
        <f t="shared" si="3"/>
        <v>Prévention des déchets</v>
      </c>
    </row>
    <row r="20" spans="1:14" ht="12.75" customHeight="1" x14ac:dyDescent="0.2">
      <c r="A20" s="186" t="e" cm="1">
        <f t="array" aca="1" ref="A20" ca="1">_xlfn.IFS(C20="Mieux se déplacer",1,C20="Mieux se loger",2,C20="Mieux préserver",3,C20="Mieux produire",4,C20="Mieux se nourrir",5)</f>
        <v>#NAME?</v>
      </c>
      <c r="B20" s="197"/>
      <c r="C20" s="248" t="s">
        <v>295</v>
      </c>
      <c r="D20" s="258" t="s">
        <v>7</v>
      </c>
      <c r="E20" s="159" t="s">
        <v>388</v>
      </c>
      <c r="F20" s="68">
        <f t="array" ref="F20">MAX(IF(ISNUMBER(SEARCH(E20,'Recueil des actions'!E:E)),'Recueil des actions'!H:H))</f>
        <v>0</v>
      </c>
      <c r="G20" s="69" t="str">
        <f>IF(SUMIF('Recueil des actions'!$E$4:$E$160,"*"&amp;E20&amp;"*",'Recueil des actions'!$N$4:$N$160)=0,"N/A",SUMIF('Recueil des actions'!$E$4:$E$160,"*"&amp;E20&amp;"*",'Recueil des actions'!$O$4:$O$160)/SUMIF('Recueil des actions'!$E$4:$E$160,"*"&amp;E20&amp;"*",'Recueil des actions'!$N$4:$N$160))</f>
        <v>N/A</v>
      </c>
      <c r="H20" s="63"/>
      <c r="I20" s="156"/>
      <c r="J20" s="171"/>
      <c r="M20" s="17">
        <f t="shared" si="2"/>
        <v>0</v>
      </c>
      <c r="N20" s="17" t="str">
        <f t="shared" si="3"/>
        <v>Mise en décharge</v>
      </c>
    </row>
    <row r="21" spans="1:14" ht="12.95" customHeight="1" x14ac:dyDescent="0.2">
      <c r="A21" s="186" t="e" cm="1">
        <f t="array" aca="1" ref="A21" ca="1">_xlfn.IFS(C21="Mieux se déplacer",1,C21="Mieux se loger",2,C21="Mieux préserver",3,C21="Mieux produire",4,C21="Mieux se nourrir",5)</f>
        <v>#NAME?</v>
      </c>
      <c r="B21" s="197"/>
      <c r="C21" s="248" t="s">
        <v>295</v>
      </c>
      <c r="D21" s="258" t="s">
        <v>7</v>
      </c>
      <c r="E21" s="159" t="s">
        <v>351</v>
      </c>
      <c r="F21" s="68">
        <f t="array" ref="F21">MAX(IF(ISNUMBER(SEARCH(E21,'Recueil des actions'!E:E)),'Recueil des actions'!H:H))</f>
        <v>0</v>
      </c>
      <c r="G21" s="69" t="str">
        <f>IF(SUMIF('Recueil des actions'!$E$4:$E$160,"*"&amp;E21&amp;"*",'Recueil des actions'!$N$4:$N$160)=0,"N/A",SUMIF('Recueil des actions'!$E$4:$E$160,"*"&amp;E21&amp;"*",'Recueil des actions'!$O$4:$O$160)/SUMIF('Recueil des actions'!$E$4:$E$160,"*"&amp;E21&amp;"*",'Recueil des actions'!$N$4:$N$160))</f>
        <v>N/A</v>
      </c>
      <c r="H21" s="63"/>
      <c r="I21" s="156"/>
      <c r="J21" s="171"/>
      <c r="M21" s="17">
        <f t="shared" si="2"/>
        <v>0</v>
      </c>
      <c r="N21" s="17" t="str">
        <f t="shared" si="3"/>
        <v>Collecte des déchets</v>
      </c>
    </row>
    <row r="22" spans="1:14" ht="12.95" customHeight="1" thickBot="1" x14ac:dyDescent="0.25">
      <c r="A22" s="186" t="e" cm="1">
        <f t="array" aca="1" ref="A22" ca="1">_xlfn.IFS(C22="Mieux se déplacer",1,C22="Mieux se loger",2,C22="Mieux préserver",3,C22="Mieux produire",4,C22="Mieux se nourrir",5)</f>
        <v>#NAME?</v>
      </c>
      <c r="B22" s="249"/>
      <c r="C22" s="253" t="s">
        <v>295</v>
      </c>
      <c r="D22" s="259" t="s">
        <v>188</v>
      </c>
      <c r="E22" s="250" t="s">
        <v>296</v>
      </c>
      <c r="F22" s="251">
        <f t="array" ref="F22">MAX(IF(ISNUMBER(SEARCH(E22,'Recueil des actions'!E:E)),'Recueil des actions'!H:H))</f>
        <v>0</v>
      </c>
      <c r="G22" s="252" t="str">
        <f>IF(SUMIF('Recueil des actions'!$E$4:$E$160,"*"&amp;E22&amp;"*",'Recueil des actions'!$N$4:$N$160)=0,"N/A",SUMIF('Recueil des actions'!$E$4:$E$160,"*"&amp;E22&amp;"*",'Recueil des actions'!$O$4:$O$160)/SUMIF('Recueil des actions'!$E$4:$E$160,"*"&amp;E22&amp;"*",'Recueil des actions'!$N$4:$N$160))</f>
        <v>N/A</v>
      </c>
      <c r="H22" s="175"/>
      <c r="I22" s="176"/>
      <c r="J22" s="177"/>
    </row>
    <row r="23" spans="1:14" ht="12.95" customHeight="1" thickBot="1" x14ac:dyDescent="0.25">
      <c r="A23" s="218" t="e" cm="1">
        <f t="array" aca="1" ref="A23" ca="1">_xlfn.IFS(C23="Mieux se déplacer",1,C23="Mieux se loger",2,C23="Mieux préserver",3,C23="Mieux produire",4,C23="Mieux se nourrir",5)</f>
        <v>#NAME?</v>
      </c>
      <c r="B23" s="209"/>
      <c r="C23" s="210" t="s">
        <v>187</v>
      </c>
      <c r="D23" s="260" t="s">
        <v>188</v>
      </c>
      <c r="E23" s="193" t="s">
        <v>194</v>
      </c>
      <c r="F23" s="213">
        <f t="array" ref="F23">MAX(IF(ISNUMBER(SEARCH(E23,'Recueil des actions'!E:E)),'Recueil des actions'!H:H))</f>
        <v>0</v>
      </c>
      <c r="G23" s="219" t="str">
        <f>IF(SUMIF('Recueil des actions'!$E$4:$E$160,"*"&amp;E23&amp;"*",'Recueil des actions'!$N$4:$N$160)=0,"N/A",SUMIF('Recueil des actions'!$E$4:$E$160,"*"&amp;E23&amp;"*",'Recueil des actions'!$O$4:$O$160)/SUMIF('Recueil des actions'!$E$4:$E$160,"*"&amp;E23&amp;"*",'Recueil des actions'!$N$4:$N$160))</f>
        <v>N/A</v>
      </c>
      <c r="H23" s="217"/>
      <c r="I23" s="211"/>
      <c r="J23" s="212"/>
    </row>
    <row r="24" spans="1:14" ht="12.95" customHeight="1" x14ac:dyDescent="0.2">
      <c r="A24" s="186" t="e" cm="1">
        <f t="array" aca="1" ref="A24" ca="1">_xlfn.IFS(C24="Mieux se déplacer",1,C24="Mieux se loger",2,C24="Mieux préserver",3,C24="Mieux produire",4,C24="Mieux se nourrir",5)</f>
        <v>#NAME?</v>
      </c>
      <c r="B24" s="266"/>
      <c r="C24" s="264" t="s">
        <v>198</v>
      </c>
      <c r="D24" s="261" t="s">
        <v>199</v>
      </c>
      <c r="E24" s="157" t="s">
        <v>199</v>
      </c>
      <c r="F24" s="66">
        <f t="array" ref="F24">MAX(IF(ISNUMBER(SEARCH(E24,'Recueil des actions'!E:E)),'Recueil des actions'!H:H))</f>
        <v>0</v>
      </c>
      <c r="G24" s="67" t="str">
        <f>IF(SUMIF('Recueil des actions'!$E$4:$E$160,"*"&amp;E24&amp;"*",'Recueil des actions'!$N$4:$N$160)=0,"N/A",SUMIF('Recueil des actions'!$E$4:$E$160,"*"&amp;E24&amp;"*",'Recueil des actions'!$O$4:$O$160)/SUMIF('Recueil des actions'!$E$4:$E$160,"*"&amp;E24&amp;"*",'Recueil des actions'!$N$4:$N$160))</f>
        <v>N/A</v>
      </c>
      <c r="H24" s="63"/>
      <c r="I24" s="156"/>
      <c r="J24" s="171"/>
      <c r="M24" s="17">
        <f t="shared" ref="M24:M32" si="4">H24</f>
        <v>0</v>
      </c>
      <c r="N24" s="17" t="str">
        <f t="shared" ref="N24:N32" si="5">E24</f>
        <v>Sobriété foncière</v>
      </c>
    </row>
    <row r="25" spans="1:14" ht="12.95" customHeight="1" x14ac:dyDescent="0.2">
      <c r="A25" s="202" t="e" cm="1">
        <f t="array" aca="1" ref="A25" ca="1">_xlfn.IFS(C25="Mieux se déplacer",1,C25="Mieux se loger",2,C25="Mieux préserver",3,C25="Mieux produire",4,C25="Mieux se nourrir",5)</f>
        <v>#NAME?</v>
      </c>
      <c r="B25" s="201"/>
      <c r="C25" s="264" t="s">
        <v>198</v>
      </c>
      <c r="D25" s="256" t="s">
        <v>9</v>
      </c>
      <c r="E25" s="163" t="s">
        <v>231</v>
      </c>
      <c r="F25" s="72">
        <f t="array" ref="F25">MAX(IF(ISNUMBER(SEARCH(E25,'Recueil des actions'!E:E)),'Recueil des actions'!H:H))</f>
        <v>0</v>
      </c>
      <c r="G25" s="265" t="str">
        <f>IF(SUMIF('Recueil des actions'!$E$4:$E$160,"*"&amp;E25&amp;"*",'Recueil des actions'!$N$4:$N$160)=0,"N/A",SUMIF('Recueil des actions'!$E$4:$E$160,"*"&amp;E25&amp;"*",'Recueil des actions'!$O$4:$O$160)/SUMIF('Recueil des actions'!$E$4:$E$160,"*"&amp;E25&amp;"*",'Recueil des actions'!$N$4:$N$160))</f>
        <v>N/A</v>
      </c>
      <c r="H25" s="268"/>
      <c r="I25" s="268"/>
      <c r="J25" s="171"/>
      <c r="M25" s="17">
        <f t="shared" si="4"/>
        <v>0</v>
      </c>
      <c r="N25" s="17" t="str">
        <f t="shared" si="5"/>
        <v>Produits bois</v>
      </c>
    </row>
    <row r="26" spans="1:14" ht="12.75" customHeight="1" x14ac:dyDescent="0.2">
      <c r="A26" s="186" t="e" cm="1">
        <f t="array" aca="1" ref="A26" ca="1">_xlfn.IFS(C26="Mieux se déplacer",1,C26="Mieux se loger",2,C26="Mieux préserver",3,C26="Mieux produire",4,C26="Mieux se nourrir",5)</f>
        <v>#NAME?</v>
      </c>
      <c r="B26" s="201"/>
      <c r="C26" s="264" t="s">
        <v>198</v>
      </c>
      <c r="D26" s="261" t="s">
        <v>262</v>
      </c>
      <c r="E26" s="157" t="s">
        <v>267</v>
      </c>
      <c r="F26" s="66">
        <f t="array" ref="F26">MAX(IF(ISNUMBER(SEARCH(E26,'Recueil des actions'!E:E)),'Recueil des actions'!H:H))</f>
        <v>0</v>
      </c>
      <c r="G26" s="67" t="str">
        <f>IF(SUMIF('Recueil des actions'!$E$4:$E$160,"*"&amp;E26&amp;"*",'Recueil des actions'!$N$4:$N$160)=0,"N/A",SUMIF('Recueil des actions'!$E$4:$E$160,"*"&amp;E26&amp;"*",'Recueil des actions'!$O$4:$O$160)/SUMIF('Recueil des actions'!$E$4:$E$160,"*"&amp;E26&amp;"*",'Recueil des actions'!$N$4:$N$160))</f>
        <v>N/A</v>
      </c>
      <c r="H26" s="63"/>
      <c r="I26" s="156"/>
      <c r="J26" s="171"/>
      <c r="M26" s="17">
        <f t="shared" si="4"/>
        <v>0</v>
      </c>
      <c r="N26" s="17" t="str">
        <f t="shared" si="5"/>
        <v>Sobriété dans l’eau</v>
      </c>
    </row>
    <row r="27" spans="1:14" ht="12.95" customHeight="1" x14ac:dyDescent="0.2">
      <c r="A27" s="186" t="e" cm="1">
        <f t="array" aca="1" ref="A27" ca="1">_xlfn.IFS(C27="Mieux se déplacer",1,C27="Mieux se loger",2,C27="Mieux préserver",3,C27="Mieux produire",4,C27="Mieux se nourrir",5)</f>
        <v>#NAME?</v>
      </c>
      <c r="B27" s="201"/>
      <c r="C27" s="264" t="s">
        <v>198</v>
      </c>
      <c r="D27" s="261" t="s">
        <v>262</v>
      </c>
      <c r="E27" s="157" t="s">
        <v>263</v>
      </c>
      <c r="F27" s="66">
        <f t="array" ref="F27">MAX(IF(ISNUMBER(SEARCH(E27,'Recueil des actions'!E:E)),'Recueil des actions'!H:H))</f>
        <v>0</v>
      </c>
      <c r="G27" s="67" t="str">
        <f>IF(SUMIF('Recueil des actions'!$E$4:$E$160,"*"&amp;E27&amp;"*",'Recueil des actions'!$N$4:$N$160)=0,"N/A",SUMIF('Recueil des actions'!$E$4:$E$160,"*"&amp;E27&amp;"*",'Recueil des actions'!$O$4:$O$160)/SUMIF('Recueil des actions'!$E$4:$E$160,"*"&amp;E27&amp;"*",'Recueil des actions'!$N$4:$N$160))</f>
        <v>N/A</v>
      </c>
      <c r="H27" s="63"/>
      <c r="I27" s="156"/>
      <c r="J27" s="171"/>
      <c r="M27" s="17">
        <f t="shared" si="4"/>
        <v>0</v>
      </c>
      <c r="N27" s="17" t="str">
        <f t="shared" si="5"/>
        <v>Zones de captage d’eau</v>
      </c>
    </row>
    <row r="28" spans="1:14" ht="12.95" customHeight="1" x14ac:dyDescent="0.2">
      <c r="A28" s="186" t="e" cm="1">
        <f t="array" aca="1" ref="A28" ca="1">_xlfn.IFS(C28="Mieux se déplacer",1,C28="Mieux se loger",2,C28="Mieux préserver",3,C28="Mieux produire",4,C28="Mieux se nourrir",5)</f>
        <v>#NAME?</v>
      </c>
      <c r="B28" s="201"/>
      <c r="C28" s="264" t="s">
        <v>198</v>
      </c>
      <c r="D28" s="261" t="s">
        <v>262</v>
      </c>
      <c r="E28" s="157" t="s">
        <v>285</v>
      </c>
      <c r="F28" s="66">
        <f t="array" ref="F28">MAX(IF(ISNUMBER(SEARCH(E28,'Recueil des actions'!E:E)),'Recueil des actions'!H:H))</f>
        <v>0</v>
      </c>
      <c r="G28" s="67" t="str">
        <f>IF(SUMIF('Recueil des actions'!$E$4:$E$160,"*"&amp;E28&amp;"*",'Recueil des actions'!$N$4:$N$160)=0,"N/A",SUMIF('Recueil des actions'!$E$4:$E$160,"*"&amp;E28&amp;"*",'Recueil des actions'!$O$4:$O$160)/SUMIF('Recueil des actions'!$E$4:$E$160,"*"&amp;E28&amp;"*",'Recueil des actions'!$N$4:$N$160))</f>
        <v>N/A</v>
      </c>
      <c r="H28" s="63"/>
      <c r="I28" s="156"/>
      <c r="J28" s="171"/>
      <c r="M28" s="17">
        <f t="shared" si="4"/>
        <v>0</v>
      </c>
      <c r="N28" s="17" t="str">
        <f t="shared" si="5"/>
        <v>Désimperméabilisation des sols</v>
      </c>
    </row>
    <row r="29" spans="1:14" ht="12.95" customHeight="1" x14ac:dyDescent="0.2">
      <c r="A29" s="186" t="e" cm="1">
        <f t="array" aca="1" ref="A29" ca="1">_xlfn.IFS(C29="Mieux se déplacer",1,C29="Mieux se loger",2,C29="Mieux préserver",3,C29="Mieux produire",4,C29="Mieux se nourrir",5)</f>
        <v>#NAME?</v>
      </c>
      <c r="B29" s="201"/>
      <c r="C29" s="264" t="s">
        <v>198</v>
      </c>
      <c r="D29" s="261" t="s">
        <v>216</v>
      </c>
      <c r="E29" s="157" t="s">
        <v>247</v>
      </c>
      <c r="F29" s="66">
        <f t="array" ref="F29">MAX(IF(ISNUMBER(SEARCH(E29,'Recueil des actions'!E:E)),'Recueil des actions'!H:H))</f>
        <v>0</v>
      </c>
      <c r="G29" s="67" t="str">
        <f>IF(SUMIF('Recueil des actions'!$E$4:$E$160,"*"&amp;E29&amp;"*",'Recueil des actions'!$N$4:$N$160)=0,"N/A",SUMIF('Recueil des actions'!$E$4:$E$160,"*"&amp;E29&amp;"*",'Recueil des actions'!$O$4:$O$160)/SUMIF('Recueil des actions'!$E$4:$E$160,"*"&amp;E29&amp;"*",'Recueil des actions'!$N$4:$N$160))</f>
        <v>N/A</v>
      </c>
      <c r="H29" s="63"/>
      <c r="I29" s="156"/>
      <c r="J29" s="171"/>
      <c r="M29" s="17">
        <f t="shared" si="4"/>
        <v>0</v>
      </c>
      <c r="N29" s="17" t="str">
        <f t="shared" si="5"/>
        <v>Continuités écologiques</v>
      </c>
    </row>
    <row r="30" spans="1:14" ht="12.95" customHeight="1" x14ac:dyDescent="0.2">
      <c r="A30" s="186" t="e" cm="1">
        <f t="array" aca="1" ref="A30" ca="1">_xlfn.IFS(C30="Mieux se déplacer",1,C30="Mieux se loger",2,C30="Mieux préserver",3,C30="Mieux produire",4,C30="Mieux se nourrir",5)</f>
        <v>#NAME?</v>
      </c>
      <c r="B30" s="201"/>
      <c r="C30" s="264" t="s">
        <v>198</v>
      </c>
      <c r="D30" s="261" t="s">
        <v>216</v>
      </c>
      <c r="E30" s="157" t="s">
        <v>256</v>
      </c>
      <c r="F30" s="66">
        <f t="array" ref="F30">MAX(IF(ISNUMBER(SEARCH(E30,'Recueil des actions'!E:E)),'Recueil des actions'!H:H))</f>
        <v>0</v>
      </c>
      <c r="G30" s="67" t="str">
        <f>IF(SUMIF('Recueil des actions'!$E$4:$E$160,"*"&amp;E30&amp;"*",'Recueil des actions'!$N$4:$N$160)=0,"N/A",SUMIF('Recueil des actions'!$E$4:$E$160,"*"&amp;E30&amp;"*",'Recueil des actions'!$O$4:$O$160)/SUMIF('Recueil des actions'!$E$4:$E$160,"*"&amp;E30&amp;"*",'Recueil des actions'!$N$4:$N$160))</f>
        <v>N/A</v>
      </c>
      <c r="H30" s="63"/>
      <c r="I30" s="156"/>
      <c r="J30" s="171"/>
      <c r="M30" s="17">
        <f t="shared" si="4"/>
        <v>0</v>
      </c>
      <c r="N30" s="17" t="str">
        <f t="shared" si="5"/>
        <v>Surface en aire protégée</v>
      </c>
    </row>
    <row r="31" spans="1:14" ht="12.95" customHeight="1" x14ac:dyDescent="0.2">
      <c r="A31" s="186" t="e" cm="1">
        <f t="array" aca="1" ref="A31" ca="1">_xlfn.IFS(C31="Mieux se déplacer",1,C31="Mieux se loger",2,C31="Mieux préserver",3,C31="Mieux produire",4,C31="Mieux se nourrir",5)</f>
        <v>#NAME?</v>
      </c>
      <c r="B31" s="201"/>
      <c r="C31" s="264" t="s">
        <v>198</v>
      </c>
      <c r="D31" s="261" t="s">
        <v>216</v>
      </c>
      <c r="E31" s="158" t="s">
        <v>217</v>
      </c>
      <c r="F31" s="66">
        <f t="array" ref="F31">MAX(IF(ISNUMBER(SEARCH(E31,'Recueil des actions'!E:E)),'Recueil des actions'!H:H))</f>
        <v>0</v>
      </c>
      <c r="G31" s="67" t="str">
        <f>IF(SUMIF('Recueil des actions'!$E$4:$E$160,"*"&amp;E31&amp;"*",'Recueil des actions'!$N$4:$N$160)=0,"N/A",SUMIF('Recueil des actions'!$E$4:$E$160,"*"&amp;E31&amp;"*",'Recueil des actions'!$O$4:$O$160)/SUMIF('Recueil des actions'!$E$4:$E$160,"*"&amp;E31&amp;"*",'Recueil des actions'!$N$4:$N$160))</f>
        <v>N/A</v>
      </c>
      <c r="H31" s="63"/>
      <c r="I31" s="156"/>
      <c r="J31" s="171"/>
      <c r="M31" s="17">
        <f t="shared" si="4"/>
        <v>0</v>
      </c>
      <c r="N31" s="17" t="str">
        <f t="shared" si="5"/>
        <v>Gestion des forêts</v>
      </c>
    </row>
    <row r="32" spans="1:14" ht="12.95" customHeight="1" x14ac:dyDescent="0.2">
      <c r="A32" s="186" t="e" cm="1">
        <f t="array" aca="1" ref="A32" ca="1">_xlfn.IFS(C32="Mieux se déplacer",1,C32="Mieux se loger",2,C32="Mieux préserver",3,C32="Mieux produire",4,C32="Mieux se nourrir",5)</f>
        <v>#NAME?</v>
      </c>
      <c r="B32" s="201"/>
      <c r="C32" s="264" t="s">
        <v>198</v>
      </c>
      <c r="D32" s="261" t="s">
        <v>216</v>
      </c>
      <c r="E32" s="157" t="s">
        <v>241</v>
      </c>
      <c r="F32" s="66">
        <f t="array" ref="F32">MAX(IF(ISNUMBER(SEARCH(E32,'Recueil des actions'!E:E)),'Recueil des actions'!H:H))</f>
        <v>0</v>
      </c>
      <c r="G32" s="67" t="str">
        <f>IF(SUMIF('Recueil des actions'!$E$4:$E$160,"*"&amp;E32&amp;"*",'Recueil des actions'!$N$4:$N$160)=0,"N/A",SUMIF('Recueil des actions'!$E$4:$E$160,"*"&amp;E32&amp;"*",'Recueil des actions'!$O$4:$O$160)/SUMIF('Recueil des actions'!$E$4:$E$160,"*"&amp;E32&amp;"*",'Recueil des actions'!$N$4:$N$160))</f>
        <v>N/A</v>
      </c>
      <c r="H32" s="63"/>
      <c r="I32" s="156"/>
      <c r="J32" s="171"/>
      <c r="M32" s="17">
        <f t="shared" si="4"/>
        <v>0</v>
      </c>
      <c r="N32" s="17" t="str">
        <f t="shared" si="5"/>
        <v>Restauration des habitats naturels</v>
      </c>
    </row>
    <row r="33" spans="1:14" ht="25.5" x14ac:dyDescent="0.2">
      <c r="A33" s="186" t="e" cm="1">
        <f t="array" aca="1" ref="A33" ca="1">_xlfn.IFS(C33="Mieux se déplacer",1,C33="Mieux se loger",2,C33="Mieux préserver",3,C33="Mieux produire",4,C33="Mieux se nourrir",5)</f>
        <v>#NAME?</v>
      </c>
      <c r="B33" s="201"/>
      <c r="C33" s="264" t="s">
        <v>198</v>
      </c>
      <c r="D33" s="261" t="s">
        <v>235</v>
      </c>
      <c r="E33" s="157" t="s">
        <v>239</v>
      </c>
      <c r="F33" s="66">
        <f t="array" ref="F33">MAX(IF(ISNUMBER(SEARCH(E33,'Recueil des actions'!E:E)),'Recueil des actions'!H:H))</f>
        <v>0</v>
      </c>
      <c r="G33" s="67" t="str">
        <f>IF(SUMIF('Recueil des actions'!$E$4:$E$160,"*"&amp;E33&amp;"*",'Recueil des actions'!$N$4:$N$160)=0,"N/A",SUMIF('Recueil des actions'!$E$4:$E$160,"*"&amp;E33&amp;"*",'Recueil des actions'!$O$4:$O$160)/SUMIF('Recueil des actions'!$E$4:$E$160,"*"&amp;E33&amp;"*",'Recueil des actions'!$N$4:$N$160))</f>
        <v>N/A</v>
      </c>
      <c r="H33" s="63"/>
      <c r="I33" s="156"/>
      <c r="J33" s="171"/>
      <c r="M33" s="17">
        <f t="shared" ref="M33:M34" si="6">H33</f>
        <v>0</v>
      </c>
      <c r="N33" s="17" t="str">
        <f t="shared" ref="N33:N34" si="7">E33</f>
        <v>Pratiques stockantes</v>
      </c>
    </row>
    <row r="34" spans="1:14" ht="25.5" x14ac:dyDescent="0.2">
      <c r="A34" s="186" t="e" cm="1">
        <f t="array" aca="1" ref="A34" ca="1">_xlfn.IFS(C34="Mieux se déplacer",1,C34="Mieux se loger",2,C34="Mieux préserver",3,C34="Mieux produire",4,C34="Mieux se nourrir",5)</f>
        <v>#NAME?</v>
      </c>
      <c r="B34" s="201"/>
      <c r="C34" s="264" t="s">
        <v>198</v>
      </c>
      <c r="D34" s="261" t="s">
        <v>235</v>
      </c>
      <c r="E34" s="157" t="s">
        <v>290</v>
      </c>
      <c r="F34" s="66">
        <f t="array" ref="F34">MAX(IF(ISNUMBER(SEARCH(E34,'Recueil des actions'!E:E)),'Recueil des actions'!H:H))</f>
        <v>0</v>
      </c>
      <c r="G34" s="67" t="str">
        <f>IF(SUMIF('Recueil des actions'!$E$4:$E$160,"*"&amp;E34&amp;"*",'Recueil des actions'!$N$4:$N$160)=0,"N/A",SUMIF('Recueil des actions'!$E$4:$E$160,"*"&amp;E34&amp;"*",'Recueil des actions'!$O$4:$O$160)/SUMIF('Recueil des actions'!$E$4:$E$160,"*"&amp;E34&amp;"*",'Recueil des actions'!$N$4:$N$160))</f>
        <v>N/A</v>
      </c>
      <c r="H34" s="63"/>
      <c r="I34" s="156"/>
      <c r="J34" s="171"/>
      <c r="M34" s="17">
        <f t="shared" si="6"/>
        <v>0</v>
      </c>
      <c r="N34" s="17" t="str">
        <f t="shared" si="7"/>
        <v>Bouclage biomasse</v>
      </c>
    </row>
    <row r="35" spans="1:14" ht="25.5" x14ac:dyDescent="0.2">
      <c r="A35" s="186" t="e" cm="1">
        <f t="array" aca="1" ref="A35" ca="1">_xlfn.IFS(C35="Mieux se déplacer",1,C35="Mieux se loger",2,C35="Mieux préserver",3,C35="Mieux produire",4,C35="Mieux se nourrir",5)</f>
        <v>#NAME?</v>
      </c>
      <c r="B35" s="201"/>
      <c r="C35" s="264" t="s">
        <v>198</v>
      </c>
      <c r="D35" s="261" t="s">
        <v>235</v>
      </c>
      <c r="E35" s="158" t="s">
        <v>392</v>
      </c>
      <c r="F35" s="66">
        <f t="array" ref="F35">MAX(IF(ISNUMBER(SEARCH(E35,'Recueil des actions'!E:E)),'Recueil des actions'!H:H))</f>
        <v>0</v>
      </c>
      <c r="G35" s="67" t="str">
        <f>IF(SUMIF('Recueil des actions'!$E$4:$E$160,"*"&amp;E35&amp;"*",'Recueil des actions'!$N$4:$N$160)=0,"N/A",SUMIF('Recueil des actions'!$E$4:$E$160,"*"&amp;E35&amp;"*",'Recueil des actions'!$O$4:$O$160)/SUMIF('Recueil des actions'!$E$4:$E$160,"*"&amp;E35&amp;"*",'Recueil des actions'!$N$4:$N$160))</f>
        <v>N/A</v>
      </c>
      <c r="H35" s="63"/>
      <c r="I35" s="156"/>
      <c r="J35" s="171"/>
    </row>
    <row r="36" spans="1:14" ht="26.25" thickBot="1" x14ac:dyDescent="0.25">
      <c r="A36" s="186" t="e" cm="1">
        <f t="array" aca="1" ref="A36" ca="1">_xlfn.IFS(C36="Mieux se déplacer",1,C36="Mieux se loger",2,C36="Mieux préserver",3,C36="Mieux produire",4,C36="Mieux se nourrir",5)</f>
        <v>#NAME?</v>
      </c>
      <c r="B36" s="267"/>
      <c r="C36" s="264" t="s">
        <v>198</v>
      </c>
      <c r="D36" s="261" t="s">
        <v>235</v>
      </c>
      <c r="E36" s="158" t="s">
        <v>393</v>
      </c>
      <c r="F36" s="66">
        <f t="array" ref="F36">MAX(IF(ISNUMBER(SEARCH(E36,'Recueil des actions'!E:E)),'Recueil des actions'!H:H))</f>
        <v>0</v>
      </c>
      <c r="G36" s="67" t="str">
        <f>IF(SUMIF('Recueil des actions'!$E$4:$E$160,"*"&amp;E36&amp;"*",'Recueil des actions'!$N$4:$N$160)=0,"N/A",SUMIF('Recueil des actions'!$E$4:$E$160,"*"&amp;E36&amp;"*",'Recueil des actions'!$O$4:$O$160)/SUMIF('Recueil des actions'!$E$4:$E$160,"*"&amp;E36&amp;"*",'Recueil des actions'!$N$4:$N$160))</f>
        <v>N/A</v>
      </c>
      <c r="H36" s="63"/>
      <c r="I36" s="156"/>
      <c r="J36" s="171"/>
    </row>
    <row r="37" spans="1:14" ht="12.95" customHeight="1" x14ac:dyDescent="0.2">
      <c r="A37" s="186" t="e" cm="1">
        <f t="array" aca="1" ref="A37" ca="1">_xlfn.IFS(C37="Mieux se déplacer",1,C37="Mieux se loger",2,C37="Mieux préserver",3,C37="Mieux produire",4,C37="Mieux se nourrir",5)</f>
        <v>#NAME?</v>
      </c>
      <c r="B37" s="198"/>
      <c r="C37" s="254" t="s">
        <v>353</v>
      </c>
      <c r="D37" s="262" t="s">
        <v>354</v>
      </c>
      <c r="E37" s="182" t="s">
        <v>390</v>
      </c>
      <c r="F37" s="183">
        <f t="array" ref="F37">MAX(IF(ISNUMBER(SEARCH(E37,'Recueil des actions'!E:E)),'Recueil des actions'!H:H))</f>
        <v>0</v>
      </c>
      <c r="G37" s="184" t="str">
        <f>IF(SUMIF('Recueil des actions'!$E$4:$E$160,"*"&amp;E37&amp;"*",'Recueil des actions'!$N$4:$N$160)=0,"N/A",SUMIF('Recueil des actions'!$E$4:$E$160,"*"&amp;E37&amp;"*",'Recueil des actions'!$O$4:$O$160)/SUMIF('Recueil des actions'!$E$4:$E$160,"*"&amp;E37&amp;"*",'Recueil des actions'!$N$4:$N$160))</f>
        <v>N/A</v>
      </c>
      <c r="H37" s="168"/>
      <c r="I37" s="169"/>
      <c r="J37" s="170"/>
    </row>
    <row r="38" spans="1:14" ht="12.95" customHeight="1" x14ac:dyDescent="0.2">
      <c r="A38" s="186" t="e" cm="1">
        <f t="array" aca="1" ref="A38" ca="1">_xlfn.IFS(C38="Mieux se déplacer",1,C38="Mieux se loger",2,C38="Mieux préserver",3,C38="Mieux produire",4,C38="Mieux se nourrir",5)</f>
        <v>#NAME?</v>
      </c>
      <c r="B38" s="199"/>
      <c r="C38" s="248" t="s">
        <v>353</v>
      </c>
      <c r="D38" s="261" t="s">
        <v>354</v>
      </c>
      <c r="E38" s="157" t="s">
        <v>391</v>
      </c>
      <c r="F38" s="66">
        <f t="array" ref="F38">MAX(IF(ISNUMBER(SEARCH(E38,'Recueil des actions'!E:E)),'Recueil des actions'!H:H))</f>
        <v>0</v>
      </c>
      <c r="G38" s="67" t="str">
        <f>IF(SUMIF('Recueil des actions'!$E$4:$E$160,"*"&amp;E38&amp;"*",'Recueil des actions'!$N$4:$N$160)=0,"N/A",SUMIF('Recueil des actions'!$E$4:$E$160,"*"&amp;E38&amp;"*",'Recueil des actions'!$O$4:$O$160)/SUMIF('Recueil des actions'!$E$4:$E$160,"*"&amp;E38&amp;"*",'Recueil des actions'!$N$4:$N$160))</f>
        <v>N/A</v>
      </c>
      <c r="H38" s="63"/>
      <c r="I38" s="156"/>
      <c r="J38" s="171"/>
    </row>
    <row r="39" spans="1:14" ht="12.95" customHeight="1" x14ac:dyDescent="0.2">
      <c r="A39" s="186" t="e" cm="1">
        <f t="array" aca="1" ref="A39" ca="1">_xlfn.IFS(C39="Mieux se déplacer",1,C39="Mieux se loger",2,C39="Mieux préserver",3,C39="Mieux produire",4,C39="Mieux se nourrir",5)</f>
        <v>#NAME?</v>
      </c>
      <c r="B39" s="199"/>
      <c r="C39" s="248" t="s">
        <v>353</v>
      </c>
      <c r="D39" s="261" t="s">
        <v>354</v>
      </c>
      <c r="E39" s="157" t="s">
        <v>370</v>
      </c>
      <c r="F39" s="66">
        <f t="array" ref="F39">MAX(IF(ISNUMBER(SEARCH(E39,'Recueil des actions'!E:E)),'Recueil des actions'!H:H))</f>
        <v>0</v>
      </c>
      <c r="G39" s="67" t="str">
        <f>IF(SUMIF('Recueil des actions'!$E$4:$E$160,"*"&amp;E39&amp;"*",'Recueil des actions'!$N$4:$N$160)=0,"N/A",SUMIF('Recueil des actions'!$E$4:$E$160,"*"&amp;E39&amp;"*",'Recueil des actions'!$O$4:$O$160)/SUMIF('Recueil des actions'!$E$4:$E$160,"*"&amp;E39&amp;"*",'Recueil des actions'!$N$4:$N$160))</f>
        <v>N/A</v>
      </c>
      <c r="H39" s="63"/>
      <c r="I39" s="156"/>
      <c r="J39" s="171"/>
    </row>
    <row r="40" spans="1:14" ht="12.95" customHeight="1" x14ac:dyDescent="0.2">
      <c r="A40" s="186" t="e" cm="1">
        <f t="array" aca="1" ref="A40" ca="1">_xlfn.IFS(C40="Mieux se déplacer",1,C40="Mieux se loger",2,C40="Mieux préserver",3,C40="Mieux produire",4,C40="Mieux se nourrir",5)</f>
        <v>#NAME?</v>
      </c>
      <c r="B40" s="199"/>
      <c r="C40" s="248" t="s">
        <v>353</v>
      </c>
      <c r="D40" s="261" t="s">
        <v>354</v>
      </c>
      <c r="E40" s="157" t="s">
        <v>366</v>
      </c>
      <c r="F40" s="66">
        <f t="array" ref="F40">MAX(IF(ISNUMBER(SEARCH(E40,'Recueil des actions'!E:E)),'Recueil des actions'!H:H))</f>
        <v>0</v>
      </c>
      <c r="G40" s="67" t="str">
        <f>IF(SUMIF('Recueil des actions'!$E$4:$E$160,"*"&amp;E40&amp;"*",'Recueil des actions'!$N$4:$N$160)=0,"N/A",SUMIF('Recueil des actions'!$E$4:$E$160,"*"&amp;E40&amp;"*",'Recueil des actions'!$O$4:$O$160)/SUMIF('Recueil des actions'!$E$4:$E$160,"*"&amp;E40&amp;"*",'Recueil des actions'!$N$4:$N$160))</f>
        <v>N/A</v>
      </c>
      <c r="H40" s="63"/>
      <c r="I40" s="156"/>
      <c r="J40" s="171"/>
    </row>
    <row r="41" spans="1:14" ht="12.95" customHeight="1" x14ac:dyDescent="0.2">
      <c r="A41" s="186" t="e" cm="1">
        <f t="array" aca="1" ref="A41" ca="1">_xlfn.IFS(C41="Mieux se déplacer",1,C41="Mieux se loger",2,C41="Mieux préserver",3,C41="Mieux produire",4,C41="Mieux se nourrir",5)</f>
        <v>#NAME?</v>
      </c>
      <c r="B41" s="199"/>
      <c r="C41" s="248" t="s">
        <v>353</v>
      </c>
      <c r="D41" s="261" t="s">
        <v>354</v>
      </c>
      <c r="E41" s="158" t="s">
        <v>394</v>
      </c>
      <c r="F41" s="66">
        <f t="array" ref="F41">MAX(IF(ISNUMBER(SEARCH(E41,'Recueil des actions'!E:E)),'Recueil des actions'!H:H))</f>
        <v>0</v>
      </c>
      <c r="G41" s="67" t="str">
        <f>IF(SUMIF('Recueil des actions'!$E$4:$E$160,"*"&amp;E41&amp;"*",'Recueil des actions'!$N$4:$N$160)=0,"N/A",SUMIF('Recueil des actions'!$E$4:$E$160,"*"&amp;E41&amp;"*",'Recueil des actions'!$O$4:$O$160)/SUMIF('Recueil des actions'!$E$4:$E$160,"*"&amp;E41&amp;"*",'Recueil des actions'!$N$4:$N$160))</f>
        <v>N/A</v>
      </c>
      <c r="H41" s="63"/>
      <c r="I41" s="156"/>
      <c r="J41" s="171"/>
    </row>
    <row r="42" spans="1:14" ht="12.95" customHeight="1" thickBot="1" x14ac:dyDescent="0.25">
      <c r="A42" s="187" t="e" cm="1">
        <f t="array" aca="1" ref="A42" ca="1">_xlfn.IFS(C42="Mieux se déplacer",1,C42="Mieux se loger",2,C42="Mieux préserver",3,C42="Mieux produire",4,C42="Mieux se nourrir",5)</f>
        <v>#NAME?</v>
      </c>
      <c r="B42" s="200"/>
      <c r="C42" s="253" t="s">
        <v>353</v>
      </c>
      <c r="D42" s="263" t="s">
        <v>354</v>
      </c>
      <c r="E42" s="172" t="s">
        <v>395</v>
      </c>
      <c r="F42" s="173">
        <f t="array" ref="F42">MAX(IF(ISNUMBER(SEARCH(E42,'Recueil des actions'!E:E)),'Recueil des actions'!H:H))</f>
        <v>0</v>
      </c>
      <c r="G42" s="174" t="str">
        <f>IF(SUMIF('Recueil des actions'!$E$4:$E$160,"*"&amp;E42&amp;"*",'Recueil des actions'!$N$4:$N$160)=0,"N/A",SUMIF('Recueil des actions'!$E$4:$E$160,"*"&amp;E42&amp;"*",'Recueil des actions'!$O$4:$O$160)/SUMIF('Recueil des actions'!$E$4:$E$160,"*"&amp;E42&amp;"*",'Recueil des actions'!$N$4:$N$160))</f>
        <v>N/A</v>
      </c>
      <c r="H42" s="175"/>
      <c r="I42" s="176"/>
      <c r="J42" s="177"/>
    </row>
    <row r="43" spans="1:14" s="39" customFormat="1" x14ac:dyDescent="0.2">
      <c r="E43" s="40"/>
      <c r="F43" s="40"/>
      <c r="G43" s="40"/>
      <c r="M43" s="18"/>
      <c r="N43" s="18"/>
    </row>
    <row r="44" spans="1:14" s="39" customFormat="1" x14ac:dyDescent="0.2">
      <c r="E44" s="40"/>
      <c r="F44" s="40"/>
      <c r="G44" s="40"/>
      <c r="M44" s="18"/>
      <c r="N44" s="18"/>
    </row>
    <row r="45" spans="1:14" s="39" customFormat="1" x14ac:dyDescent="0.2">
      <c r="E45" s="40"/>
      <c r="F45" s="40"/>
      <c r="G45" s="40"/>
      <c r="M45" s="18"/>
      <c r="N45" s="18"/>
    </row>
    <row r="46" spans="1:14" s="39" customFormat="1" x14ac:dyDescent="0.2">
      <c r="E46" s="40"/>
      <c r="F46" s="40"/>
      <c r="G46" s="40"/>
      <c r="M46" s="18"/>
      <c r="N46" s="18"/>
    </row>
    <row r="47" spans="1:14" s="39" customFormat="1" x14ac:dyDescent="0.2">
      <c r="D47" s="7"/>
      <c r="E47" s="7"/>
      <c r="F47" s="7"/>
      <c r="G47" s="7"/>
      <c r="H47" s="7"/>
      <c r="I47" s="7"/>
      <c r="M47" s="18"/>
      <c r="N47" s="18">
        <f t="shared" ref="N47:N49" si="8">E47</f>
        <v>0</v>
      </c>
    </row>
    <row r="48" spans="1:14" s="6" customFormat="1" x14ac:dyDescent="0.2">
      <c r="D48" s="17"/>
      <c r="N48" s="17">
        <f>E48</f>
        <v>0</v>
      </c>
    </row>
    <row r="49" spans="4:14" s="6" customFormat="1" x14ac:dyDescent="0.2">
      <c r="D49" s="17" t="s">
        <v>374</v>
      </c>
      <c r="N49" s="17">
        <f t="shared" si="8"/>
        <v>0</v>
      </c>
    </row>
    <row r="50" spans="4:14" s="6" customFormat="1" x14ac:dyDescent="0.2">
      <c r="D50" s="17" t="s">
        <v>376</v>
      </c>
      <c r="N50" s="17"/>
    </row>
    <row r="51" spans="4:14" s="6" customFormat="1" x14ac:dyDescent="0.2">
      <c r="D51" s="17" t="s">
        <v>378</v>
      </c>
      <c r="N51" s="17"/>
    </row>
    <row r="52" spans="4:14" s="6" customFormat="1" x14ac:dyDescent="0.2">
      <c r="D52" s="17" t="s">
        <v>396</v>
      </c>
      <c r="N52" s="17"/>
    </row>
    <row r="53" spans="4:14" s="6" customFormat="1" x14ac:dyDescent="0.2">
      <c r="D53" s="17" t="s">
        <v>397</v>
      </c>
    </row>
    <row r="54" spans="4:14" s="6" customFormat="1" x14ac:dyDescent="0.2">
      <c r="D54" s="17" t="s">
        <v>398</v>
      </c>
    </row>
    <row r="55" spans="4:14" s="6" customFormat="1" x14ac:dyDescent="0.2">
      <c r="D55" s="17" t="s">
        <v>399</v>
      </c>
    </row>
    <row r="56" spans="4:14" s="6" customFormat="1" x14ac:dyDescent="0.2">
      <c r="D56" s="17"/>
    </row>
    <row r="57" spans="4:14" s="6" customFormat="1" x14ac:dyDescent="0.2">
      <c r="D57" s="17"/>
    </row>
    <row r="58" spans="4:14" s="6" customFormat="1" x14ac:dyDescent="0.2">
      <c r="D58" s="17"/>
    </row>
    <row r="59" spans="4:14" s="6" customFormat="1" x14ac:dyDescent="0.2"/>
    <row r="60" spans="4:14" s="6" customFormat="1" x14ac:dyDescent="0.2"/>
    <row r="61" spans="4:14" s="6" customFormat="1" x14ac:dyDescent="0.2"/>
    <row r="62" spans="4:14" s="6" customFormat="1" x14ac:dyDescent="0.2"/>
    <row r="63" spans="4:14" s="6" customFormat="1" x14ac:dyDescent="0.2"/>
    <row r="64" spans="4:14" s="6" customFormat="1" x14ac:dyDescent="0.2"/>
    <row r="65" spans="4:9" x14ac:dyDescent="0.2">
      <c r="D65" s="6"/>
      <c r="E65" s="6"/>
      <c r="F65" s="6"/>
      <c r="G65" s="6"/>
      <c r="H65" s="6"/>
      <c r="I65" s="6"/>
    </row>
    <row r="66" spans="4:9" x14ac:dyDescent="0.2">
      <c r="D66" s="6"/>
      <c r="E66" s="6"/>
      <c r="F66" s="6"/>
      <c r="G66" s="6"/>
      <c r="H66" s="6"/>
      <c r="I66" s="6"/>
    </row>
    <row r="67" spans="4:9" x14ac:dyDescent="0.2">
      <c r="D67" s="6"/>
      <c r="E67" s="6"/>
      <c r="F67" s="6"/>
      <c r="G67" s="6"/>
      <c r="H67" s="6"/>
      <c r="I67" s="6"/>
    </row>
    <row r="68" spans="4:9" x14ac:dyDescent="0.2">
      <c r="D68" s="6"/>
      <c r="E68" s="6"/>
      <c r="F68" s="6"/>
      <c r="G68" s="6"/>
      <c r="H68" s="6"/>
      <c r="I68" s="6"/>
    </row>
    <row r="69" spans="4:9" x14ac:dyDescent="0.2">
      <c r="D69" s="6"/>
      <c r="E69" s="6"/>
      <c r="F69" s="6"/>
      <c r="G69" s="6"/>
      <c r="H69" s="6"/>
      <c r="I69" s="6"/>
    </row>
    <row r="70" spans="4:9" x14ac:dyDescent="0.2">
      <c r="D70" s="6"/>
      <c r="E70" s="6"/>
      <c r="F70" s="6"/>
      <c r="G70" s="6"/>
      <c r="H70" s="6"/>
      <c r="I70" s="6"/>
    </row>
    <row r="71" spans="4:9" x14ac:dyDescent="0.2">
      <c r="D71" s="6"/>
      <c r="E71" s="6"/>
      <c r="F71" s="6"/>
      <c r="G71" s="6"/>
      <c r="H71" s="6"/>
      <c r="I71" s="6"/>
    </row>
    <row r="72" spans="4:9" x14ac:dyDescent="0.2">
      <c r="D72" s="6"/>
      <c r="E72" s="6"/>
      <c r="F72" s="6"/>
      <c r="G72" s="6"/>
      <c r="H72" s="6"/>
      <c r="I72" s="6"/>
    </row>
  </sheetData>
  <sheetProtection algorithmName="SHA-512" hashValue="94ekHZFEa2zoShxVp5dp1RX6PO5PYQT+CdS0hTK2YtbQZgi07XUoX3xQcLncff1cn8aRxHASHvuoY1IoXa694Q==" saltValue="/pzETa9cW0B1tpQ8OCbmgA==" spinCount="100000" sheet="1" selectLockedCells="1"/>
  <sortState ref="C4:J42">
    <sortCondition ref="C3:C42"/>
  </sortState>
  <mergeCells count="1">
    <mergeCell ref="F2:G2"/>
  </mergeCells>
  <conditionalFormatting sqref="G4:G9 G11:G150">
    <cfRule type="iconSet" priority="11">
      <iconSet iconSet="5Quarters">
        <cfvo type="percent" val="0"/>
        <cfvo type="num" val="0.2"/>
        <cfvo type="num" val="0.4"/>
        <cfvo type="num" val="0.6"/>
        <cfvo type="num" val="0.8"/>
      </iconSet>
    </cfRule>
  </conditionalFormatting>
  <conditionalFormatting sqref="H4:I46">
    <cfRule type="cellIs" dxfId="6" priority="4" operator="equal">
      <formula>$D$49</formula>
    </cfRule>
  </conditionalFormatting>
  <conditionalFormatting sqref="G10">
    <cfRule type="iconSet" priority="2">
      <iconSet iconSet="5Quarters">
        <cfvo type="percent" val="0"/>
        <cfvo type="num" val="0.2"/>
        <cfvo type="num" val="0.4"/>
        <cfvo type="num" val="0.6"/>
        <cfvo type="num" val="0.8"/>
      </iconSet>
    </cfRule>
  </conditionalFormatting>
  <dataValidations count="3">
    <dataValidation type="list" allowBlank="1" showInputMessage="1" showErrorMessage="1" sqref="I43:I46">
      <formula1>$D$49:$D$53</formula1>
    </dataValidation>
    <dataValidation type="list" allowBlank="1" showInputMessage="1" showErrorMessage="1" sqref="H4:H46">
      <formula1>$D$49:$D$55</formula1>
    </dataValidation>
    <dataValidation type="list" allowBlank="1" showInputMessage="1" showErrorMessage="1" sqref="I4:I42">
      <formula1>$D$49:$D$54</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0" id="{C1BE5B8D-2385-431D-9FAF-C7D9FC5BB07C}">
            <x14:iconSet iconSet="3Stars">
              <x14:cfvo type="percent">
                <xm:f>0</xm:f>
              </x14:cfvo>
              <x14:cfvo type="num">
                <xm:f>2</xm:f>
              </x14:cfvo>
              <x14:cfvo type="num">
                <xm:f>3</xm:f>
              </x14:cfvo>
            </x14:iconSet>
          </x14:cfRule>
          <xm:sqref>F4:F9 F11:F42</xm:sqref>
        </x14:conditionalFormatting>
        <x14:conditionalFormatting xmlns:xm="http://schemas.microsoft.com/office/excel/2006/main">
          <x14:cfRule type="containsText" priority="3" operator="containsText" id="{5E5F0613-7C51-446D-9CFF-9D7AD2EC295E}">
            <xm:f>NOT(ISERROR(SEARCH($D$54,H4)))</xm:f>
            <xm:f>$D$54</xm:f>
            <x14:dxf>
              <fill>
                <patternFill patternType="darkDown">
                  <fgColor theme="2" tint="-9.9948118533890809E-2"/>
                </patternFill>
              </fill>
            </x14:dxf>
          </x14:cfRule>
          <xm:sqref>H4:I42</xm:sqref>
        </x14:conditionalFormatting>
        <x14:conditionalFormatting xmlns:xm="http://schemas.microsoft.com/office/excel/2006/main">
          <x14:cfRule type="containsText" priority="5" operator="containsText" id="{CAA5AF7A-F731-4233-ACC1-DD46C295A484}">
            <xm:f>NOT(ISERROR(SEARCH($D$55,H4)))</xm:f>
            <xm:f>$D$55</xm:f>
            <x14:dxf>
              <font>
                <color theme="0"/>
              </font>
              <fill>
                <patternFill patternType="darkUp">
                  <bgColor theme="6"/>
                </patternFill>
              </fill>
            </x14:dxf>
          </x14:cfRule>
          <x14:cfRule type="containsText" priority="6" operator="containsText" id="{1F47273F-5405-4CF5-8688-E53FC3D6436A}">
            <xm:f>NOT(ISERROR(SEARCH($D$53,H4)))</xm:f>
            <xm:f>$D$53</xm:f>
            <x14:dxf>
              <fill>
                <patternFill>
                  <bgColor theme="2" tint="-9.9948118533890809E-2"/>
                </patternFill>
              </fill>
            </x14:dxf>
          </x14:cfRule>
          <x14:cfRule type="containsText" priority="7" operator="containsText" id="{24651ACB-93CB-4E4B-8D60-9869B31BA067}">
            <xm:f>NOT(ISERROR(SEARCH($D$52,H4)))</xm:f>
            <xm:f>$D$52</xm:f>
            <x14:dxf>
              <fill>
                <patternFill>
                  <bgColor theme="8" tint="0.79998168889431442"/>
                </patternFill>
              </fill>
            </x14:dxf>
          </x14:cfRule>
          <x14:cfRule type="containsText" priority="8" operator="containsText" id="{77D5583D-8025-4B4E-B38F-08676A6D812D}">
            <xm:f>NOT(ISERROR(SEARCH($D$51,H4)))</xm:f>
            <xm:f>$D$51</xm:f>
            <x14:dxf>
              <fill>
                <patternFill>
                  <bgColor theme="8" tint="0.59996337778862885"/>
                </patternFill>
              </fill>
            </x14:dxf>
          </x14:cfRule>
          <x14:cfRule type="containsText" priority="9" operator="containsText" id="{FCF39999-EFA1-40E5-9670-E2E1D2D42C0D}">
            <xm:f>NOT(ISERROR(SEARCH($D$50,H4)))</xm:f>
            <xm:f>$D$50</xm:f>
            <x14:dxf>
              <fill>
                <patternFill>
                  <bgColor theme="8" tint="0.39994506668294322"/>
                </patternFill>
              </fill>
            </x14:dxf>
          </x14:cfRule>
          <xm:sqref>H4:I46</xm:sqref>
        </x14:conditionalFormatting>
        <x14:conditionalFormatting xmlns:xm="http://schemas.microsoft.com/office/excel/2006/main">
          <x14:cfRule type="iconSet" priority="1" id="{33D1E557-C588-41D4-B0C0-85F26528ECFC}">
            <x14:iconSet iconSet="3Stars">
              <x14:cfvo type="percent">
                <xm:f>0</xm:f>
              </x14:cfvo>
              <x14:cfvo type="num">
                <xm:f>2</xm:f>
              </x14:cfvo>
              <x14:cfvo type="num">
                <xm:f>3</xm:f>
              </x14:cfvo>
            </x14:iconSet>
          </x14:cfRule>
          <xm:sqref>F10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showGridLines="0" topLeftCell="B1" zoomScale="85" zoomScaleNormal="85" workbookViewId="0">
      <pane ySplit="3" topLeftCell="A16" activePane="bottomLeft" state="frozen"/>
      <selection pane="bottomLeft" activeCell="M31" sqref="M31"/>
    </sheetView>
  </sheetViews>
  <sheetFormatPr baseColWidth="10" defaultColWidth="10.85546875" defaultRowHeight="15" x14ac:dyDescent="0.25"/>
  <cols>
    <col min="1" max="1" width="2.85546875" hidden="1" customWidth="1"/>
    <col min="2" max="2" width="2" customWidth="1"/>
    <col min="3" max="3" width="15.28515625" customWidth="1"/>
    <col min="4" max="4" width="24" customWidth="1"/>
    <col min="5" max="5" width="49.7109375" customWidth="1"/>
    <col min="6" max="8" width="23" customWidth="1"/>
    <col min="9" max="9" width="11.5703125" customWidth="1"/>
  </cols>
  <sheetData>
    <row r="1" spans="1:9" ht="28.5" x14ac:dyDescent="0.25">
      <c r="C1" s="4" t="s">
        <v>400</v>
      </c>
      <c r="F1" s="9"/>
    </row>
    <row r="2" spans="1:9" x14ac:dyDescent="0.25">
      <c r="F2" s="300" t="s">
        <v>401</v>
      </c>
      <c r="G2" s="301"/>
      <c r="H2" s="301"/>
      <c r="I2" s="301"/>
    </row>
    <row r="3" spans="1:9" ht="87.95" customHeight="1" thickBot="1" x14ac:dyDescent="0.3">
      <c r="C3" s="10" t="s">
        <v>138</v>
      </c>
      <c r="D3" s="11" t="s">
        <v>139</v>
      </c>
      <c r="E3" s="11" t="s">
        <v>402</v>
      </c>
      <c r="F3" s="10" t="s">
        <v>403</v>
      </c>
      <c r="G3" s="11" t="s">
        <v>415</v>
      </c>
      <c r="H3" s="13" t="s">
        <v>416</v>
      </c>
      <c r="I3" s="13" t="s">
        <v>429</v>
      </c>
    </row>
    <row r="4" spans="1:9" x14ac:dyDescent="0.25">
      <c r="A4" s="185" t="e" cm="1">
        <f t="array" aca="1" ref="A4" ca="1">_xlfn.IFS(C4="Mieux se déplacer",1,C4="Mieux se loger",2,C4="Mieux préserver",3,C4="Mieux produire",4,C4="Mieux se nourrir",5)</f>
        <v>#NAME?</v>
      </c>
      <c r="B4" s="194"/>
      <c r="C4" s="185" t="s">
        <v>148</v>
      </c>
      <c r="D4" s="204" t="s">
        <v>149</v>
      </c>
      <c r="E4" s="165" t="s">
        <v>150</v>
      </c>
      <c r="F4" s="277" t="str">
        <f>IF(Diagnostic!H4="","Pas de réponse",IF(Diagnostic!H4=Diagnostic!$D$53,"Ne sait pas",IF(Diagnostic!H4=Diagnostic!$D$54,0,IF(Diagnostic!H4=Diagnostic!$D$55,1,2))))</f>
        <v>Pas de réponse</v>
      </c>
      <c r="G4" s="273" t="str">
        <f>IF(Diagnostic!H4="","Pas de réponse",IF(Diagnostic!H4=Diagnostic!$D$53,"Ne sait pas",IF(OR(F4=0,F4=1),"Pas pertinent",IF(Diagnostic!H4=Diagnostic!$D$52,1,IF(Diagnostic!H4=Diagnostic!$D$51,2,IF(Diagnostic!H4=Diagnostic!$D$50,3,4))))))</f>
        <v>Pas de réponse</v>
      </c>
      <c r="H4" s="270" t="str">
        <f>IF(Diagnostic!I4="","Pas de réponse",IF(Diagnostic!I4=Diagnostic!$D$54,"Pas pertinent",IF(Diagnostic!I4=Diagnostic!$D$53,"Ne sait pas",IF(Diagnostic!I4=Diagnostic!$D$52,1,IF(Diagnostic!I4=Diagnostic!$D$54,2,IF(Diagnostic!I4=Diagnostic!$D$53,3,4))))))</f>
        <v>Pas de réponse</v>
      </c>
      <c r="I4" s="233" t="str">
        <f>Diagnostic!G4</f>
        <v>N/A</v>
      </c>
    </row>
    <row r="5" spans="1:9" x14ac:dyDescent="0.25">
      <c r="A5" s="186" t="e" cm="1">
        <f t="array" aca="1" ref="A5" ca="1">_xlfn.IFS(C5="Mieux se déplacer",1,C5="Mieux se loger",2,C5="Mieux préserver",3,C5="Mieux produire",4,C5="Mieux se nourrir",5)</f>
        <v>#NAME?</v>
      </c>
      <c r="B5" s="195"/>
      <c r="C5" s="186" t="s">
        <v>148</v>
      </c>
      <c r="D5" s="203" t="s">
        <v>149</v>
      </c>
      <c r="E5" s="155" t="s">
        <v>164</v>
      </c>
      <c r="F5" s="275" t="str">
        <f>IF(Diagnostic!H5="","Pas de réponse",IF(Diagnostic!H5=Diagnostic!$D$53,"Ne sait pas",IF(Diagnostic!H5=Diagnostic!$D$54,0,IF(Diagnostic!H5=Diagnostic!$D$55,1,2))))</f>
        <v>Pas de réponse</v>
      </c>
      <c r="G5" s="272" t="str">
        <f>IF(Diagnostic!H5="","Pas de réponse",IF(Diagnostic!H5=Diagnostic!$D$53,"Ne sait pas",IF(OR(F5=0,F5=1),"Pas pertinent",IF(Diagnostic!H5=Diagnostic!$D$52,1,IF(Diagnostic!H5=Diagnostic!$D$51,2,IF(Diagnostic!H5=Diagnostic!$D$50,3,4))))))</f>
        <v>Pas de réponse</v>
      </c>
      <c r="H5" s="269" t="str">
        <f>IF(Diagnostic!I5="","Pas de réponse",IF(Diagnostic!I5=Diagnostic!$D$54,"Pas pertinent",IF(Diagnostic!I5=Diagnostic!$D$53,"Ne sait pas",IF(Diagnostic!I5=Diagnostic!$D$52,1,IF(Diagnostic!I5=Diagnostic!$D$54,2,IF(Diagnostic!I5=Diagnostic!$D$53,3,4))))))</f>
        <v>Pas de réponse</v>
      </c>
      <c r="I5" s="231" t="str">
        <f>Diagnostic!G5</f>
        <v>N/A</v>
      </c>
    </row>
    <row r="6" spans="1:9" x14ac:dyDescent="0.25">
      <c r="A6" s="186" t="e" cm="1">
        <f t="array" aca="1" ref="A6" ca="1">_xlfn.IFS(C6="Mieux se déplacer",1,C6="Mieux se loger",2,C6="Mieux préserver",3,C6="Mieux produire",4,C6="Mieux se nourrir",5)</f>
        <v>#NAME?</v>
      </c>
      <c r="B6" s="195"/>
      <c r="C6" s="186" t="s">
        <v>148</v>
      </c>
      <c r="D6" s="203" t="s">
        <v>149</v>
      </c>
      <c r="E6" s="155" t="s">
        <v>177</v>
      </c>
      <c r="F6" s="275" t="str">
        <f>IF(Diagnostic!H6="","Pas de réponse",IF(Diagnostic!H6=Diagnostic!$D$53,"Ne sait pas",IF(Diagnostic!H6=Diagnostic!$D$54,0,IF(Diagnostic!H6=Diagnostic!$D$55,1,2))))</f>
        <v>Pas de réponse</v>
      </c>
      <c r="G6" s="272" t="str">
        <f>IF(Diagnostic!H6="","Pas de réponse",IF(Diagnostic!H6=Diagnostic!$D$53,"Ne sait pas",IF(OR(F6=0,F6=1),"Pas pertinent",IF(Diagnostic!H6=Diagnostic!$D$52,1,IF(Diagnostic!H6=Diagnostic!$D$51,2,IF(Diagnostic!H6=Diagnostic!$D$50,3,4))))))</f>
        <v>Pas de réponse</v>
      </c>
      <c r="H6" s="269" t="str">
        <f>IF(Diagnostic!I6="","Pas de réponse",IF(Diagnostic!I6=Diagnostic!$D$54,"Pas pertinent",IF(Diagnostic!I6=Diagnostic!$D$53,"Ne sait pas",IF(Diagnostic!I6=Diagnostic!$D$52,1,IF(Diagnostic!I6=Diagnostic!$D$54,2,IF(Diagnostic!I6=Diagnostic!$D$53,3,4))))))</f>
        <v>Pas de réponse</v>
      </c>
      <c r="I6" s="231" t="str">
        <f>Diagnostic!G6</f>
        <v>N/A</v>
      </c>
    </row>
    <row r="7" spans="1:9" x14ac:dyDescent="0.25">
      <c r="A7" s="186" t="e" cm="1">
        <f t="array" aca="1" ref="A7" ca="1">_xlfn.IFS(C7="Mieux se déplacer",1,C7="Mieux se loger",2,C7="Mieux préserver",3,C7="Mieux produire",4,C7="Mieux se nourrir",5)</f>
        <v>#NAME?</v>
      </c>
      <c r="B7" s="195"/>
      <c r="C7" s="186" t="s">
        <v>148</v>
      </c>
      <c r="D7" s="203" t="s">
        <v>149</v>
      </c>
      <c r="E7" s="155" t="s">
        <v>182</v>
      </c>
      <c r="F7" s="275" t="str">
        <f>IF(Diagnostic!H7="","Pas de réponse",IF(Diagnostic!H7=Diagnostic!$D$53,"Ne sait pas",IF(Diagnostic!H7=Diagnostic!$D$54,0,IF(Diagnostic!H7=Diagnostic!$D$55,1,2))))</f>
        <v>Pas de réponse</v>
      </c>
      <c r="G7" s="272" t="str">
        <f>IF(Diagnostic!H7="","Pas de réponse",IF(Diagnostic!H7=Diagnostic!$D$53,"Ne sait pas",IF(OR(F7=0,F7=1),"Pas pertinent",IF(Diagnostic!H7=Diagnostic!$D$52,1,IF(Diagnostic!H7=Diagnostic!$D$51,2,IF(Diagnostic!H7=Diagnostic!$D$50,3,4))))))</f>
        <v>Pas de réponse</v>
      </c>
      <c r="H7" s="269" t="str">
        <f>IF(Diagnostic!I7="","Pas de réponse",IF(Diagnostic!I7=Diagnostic!$D$54,"Pas pertinent",IF(Diagnostic!I7=Diagnostic!$D$53,"Ne sait pas",IF(Diagnostic!I7=Diagnostic!$D$52,1,IF(Diagnostic!I7=Diagnostic!$D$54,2,IF(Diagnostic!I7=Diagnostic!$D$53,3,4))))))</f>
        <v>Pas de réponse</v>
      </c>
      <c r="I7" s="231" t="str">
        <f>Diagnostic!G7</f>
        <v>N/A</v>
      </c>
    </row>
    <row r="8" spans="1:9" x14ac:dyDescent="0.25">
      <c r="A8" s="186" t="e" cm="1">
        <f t="array" aca="1" ref="A8" ca="1">_xlfn.IFS(C8="Mieux se déplacer",1,C8="Mieux se loger",2,C8="Mieux préserver",3,C8="Mieux produire",4,C8="Mieux se nourrir",5)</f>
        <v>#NAME?</v>
      </c>
      <c r="B8" s="195"/>
      <c r="C8" s="186" t="s">
        <v>148</v>
      </c>
      <c r="D8" s="203" t="s">
        <v>149</v>
      </c>
      <c r="E8" s="155" t="s">
        <v>171</v>
      </c>
      <c r="F8" s="275" t="str">
        <f>IF(Diagnostic!H8="","Pas de réponse",IF(Diagnostic!H8=Diagnostic!$D$53,"Ne sait pas",IF(Diagnostic!H8=Diagnostic!$D$54,0,IF(Diagnostic!H8=Diagnostic!$D$55,1,2))))</f>
        <v>Pas de réponse</v>
      </c>
      <c r="G8" s="272" t="str">
        <f>IF(Diagnostic!H8="","Pas de réponse",IF(Diagnostic!H8=Diagnostic!$D$53,"Ne sait pas",IF(OR(F8=0,F8=1),"Pas pertinent",IF(Diagnostic!H8=Diagnostic!$D$52,1,IF(Diagnostic!H8=Diagnostic!$D$51,2,IF(Diagnostic!H8=Diagnostic!$D$50,3,4))))))</f>
        <v>Pas de réponse</v>
      </c>
      <c r="H8" s="269" t="str">
        <f>IF(Diagnostic!I8="","Pas de réponse",IF(Diagnostic!I8=Diagnostic!$D$54,"Pas pertinent",IF(Diagnostic!I8=Diagnostic!$D$53,"Ne sait pas",IF(Diagnostic!I8=Diagnostic!$D$52,1,IF(Diagnostic!I8=Diagnostic!$D$54,2,IF(Diagnostic!I8=Diagnostic!$D$53,3,4))))))</f>
        <v>Pas de réponse</v>
      </c>
      <c r="I8" s="231" t="str">
        <f>Diagnostic!G8</f>
        <v>N/A</v>
      </c>
    </row>
    <row r="9" spans="1:9" x14ac:dyDescent="0.25">
      <c r="A9" s="186" t="e" cm="1">
        <f t="array" aca="1" ref="A9" ca="1">_xlfn.IFS(C9="Mieux se déplacer",1,C9="Mieux se loger",2,C9="Mieux préserver",3,C9="Mieux produire",4,C9="Mieux se nourrir",5)</f>
        <v>#NAME?</v>
      </c>
      <c r="B9" s="195"/>
      <c r="C9" s="186" t="s">
        <v>148</v>
      </c>
      <c r="D9" s="203" t="s">
        <v>149</v>
      </c>
      <c r="E9" s="155" t="s">
        <v>166</v>
      </c>
      <c r="F9" s="275" t="str">
        <f>IF(Diagnostic!H9="","Pas de réponse",IF(Diagnostic!H9=Diagnostic!$D$53,"Ne sait pas",IF(Diagnostic!H9=Diagnostic!$D$54,0,IF(Diagnostic!H9=Diagnostic!$D$55,1,2))))</f>
        <v>Pas de réponse</v>
      </c>
      <c r="G9" s="272" t="str">
        <f>IF(Diagnostic!H9="","Pas de réponse",IF(Diagnostic!H9=Diagnostic!$D$53,"Ne sait pas",IF(OR(F9=0,F9=1),"Pas pertinent",IF(Diagnostic!H9=Diagnostic!$D$52,1,IF(Diagnostic!H9=Diagnostic!$D$51,2,IF(Diagnostic!H9=Diagnostic!$D$50,3,4))))))</f>
        <v>Pas de réponse</v>
      </c>
      <c r="H9" s="269" t="str">
        <f>IF(Diagnostic!I9="","Pas de réponse",IF(Diagnostic!I9=Diagnostic!$D$54,"Pas pertinent",IF(Diagnostic!I9=Diagnostic!$D$53,"Ne sait pas",IF(Diagnostic!I9=Diagnostic!$D$52,1,IF(Diagnostic!I9=Diagnostic!$D$54,2,IF(Diagnostic!I9=Diagnostic!$D$53,3,4))))))</f>
        <v>Pas de réponse</v>
      </c>
      <c r="I9" s="231" t="str">
        <f>Diagnostic!G9</f>
        <v>N/A</v>
      </c>
    </row>
    <row r="10" spans="1:9" ht="15.75" thickBot="1" x14ac:dyDescent="0.3">
      <c r="A10" s="187" t="e" cm="1">
        <f t="array" aca="1" ref="A10" ca="1">_xlfn.IFS(C10="Mieux se déplacer",1,C10="Mieux se loger",2,C10="Mieux préserver",3,C10="Mieux produire",4,C10="Mieux se nourrir",5)</f>
        <v>#NAME?</v>
      </c>
      <c r="B10" s="196"/>
      <c r="C10" s="187" t="s">
        <v>148</v>
      </c>
      <c r="D10" s="205" t="s">
        <v>149</v>
      </c>
      <c r="E10" s="178" t="s">
        <v>389</v>
      </c>
      <c r="F10" s="276" t="str">
        <f>IF(Diagnostic!H10="","Pas de réponse",IF(Diagnostic!H10=Diagnostic!$D$53,"Ne sait pas",IF(Diagnostic!H10=Diagnostic!$D$54,0,IF(Diagnostic!H10=Diagnostic!$D$55,1,2))))</f>
        <v>Pas de réponse</v>
      </c>
      <c r="G10" s="274" t="str">
        <f>IF(Diagnostic!H10="","Pas de réponse",IF(Diagnostic!H10=Diagnostic!$D$53,"Ne sait pas",IF(OR(F10=0,F10=1),"Pas pertinent",IF(Diagnostic!H10=Diagnostic!$D$52,1,IF(Diagnostic!H10=Diagnostic!$D$51,2,IF(Diagnostic!H10=Diagnostic!$D$50,3,4))))))</f>
        <v>Pas de réponse</v>
      </c>
      <c r="H10" s="271" t="str">
        <f>IF(Diagnostic!I10="","Pas de réponse",IF(Diagnostic!I10=Diagnostic!$D$54,"Pas pertinent",IF(Diagnostic!I10=Diagnostic!$D$53,"Ne sait pas",IF(Diagnostic!I10=Diagnostic!$D$52,1,IF(Diagnostic!I10=Diagnostic!$D$54,2,IF(Diagnostic!I10=Diagnostic!$D$53,3,4))))))</f>
        <v>Pas de réponse</v>
      </c>
      <c r="I10" s="232" t="str">
        <f>Diagnostic!G10</f>
        <v>N/A</v>
      </c>
    </row>
    <row r="11" spans="1:9" x14ac:dyDescent="0.25">
      <c r="A11" s="186" t="e" cm="1">
        <f t="array" aca="1" ref="A11" ca="1">_xlfn.IFS(C11="Mieux se déplacer",1,C11="Mieux se loger",2,C11="Mieux préserver",3,C11="Mieux produire",4,C11="Mieux se nourrir",5)</f>
        <v>#NAME?</v>
      </c>
      <c r="B11" s="197"/>
      <c r="C11" s="248" t="s">
        <v>295</v>
      </c>
      <c r="D11" s="255" t="s">
        <v>149</v>
      </c>
      <c r="E11" s="164" t="s">
        <v>309</v>
      </c>
      <c r="F11" s="275" t="str">
        <f>IF(Diagnostic!H11="","Pas de réponse",IF(Diagnostic!H11=Diagnostic!$D$53,"Ne sait pas",IF(Diagnostic!H11=Diagnostic!$D$54,0,IF(Diagnostic!H11=Diagnostic!$D$55,1,2))))</f>
        <v>Pas de réponse</v>
      </c>
      <c r="G11" s="272" t="str">
        <f>IF(Diagnostic!H11="","Pas de réponse",IF(Diagnostic!H11=Diagnostic!$D$53,"Ne sait pas",IF(OR(F11=0,F11=1),"Pas pertinent",IF(Diagnostic!H11=Diagnostic!$D$52,1,IF(Diagnostic!H11=Diagnostic!$D$51,2,IF(Diagnostic!H11=Diagnostic!$D$50,3,4))))))</f>
        <v>Pas de réponse</v>
      </c>
      <c r="H11" s="269" t="str">
        <f>IF(Diagnostic!I11="","Pas de réponse",IF(Diagnostic!I11=Diagnostic!$D$54,"Pas pertinent",IF(Diagnostic!I11=Diagnostic!$D$53,"Ne sait pas",IF(Diagnostic!I11=Diagnostic!$D$52,1,IF(Diagnostic!I11=Diagnostic!$D$54,2,IF(Diagnostic!I11=Diagnostic!$D$53,3,4))))))</f>
        <v>Pas de réponse</v>
      </c>
      <c r="I11" s="231" t="str">
        <f>Diagnostic!G11</f>
        <v>N/A</v>
      </c>
    </row>
    <row r="12" spans="1:9" x14ac:dyDescent="0.25">
      <c r="A12" s="186" t="e" cm="1">
        <f t="array" aca="1" ref="A12" ca="1">_xlfn.IFS(C12="Mieux se déplacer",1,C12="Mieux se loger",2,C12="Mieux préserver",3,C12="Mieux produire",4,C12="Mieux se nourrir",5)</f>
        <v>#NAME?</v>
      </c>
      <c r="B12" s="197"/>
      <c r="C12" s="248" t="s">
        <v>295</v>
      </c>
      <c r="D12" s="255" t="s">
        <v>149</v>
      </c>
      <c r="E12" s="164" t="s">
        <v>301</v>
      </c>
      <c r="F12" s="275" t="str">
        <f>IF(Diagnostic!H12="","Pas de réponse",IF(Diagnostic!H12=Diagnostic!$D$53,"Ne sait pas",IF(Diagnostic!H12=Diagnostic!$D$54,0,IF(Diagnostic!H12=Diagnostic!$D$55,1,2))))</f>
        <v>Pas de réponse</v>
      </c>
      <c r="G12" s="272" t="str">
        <f>IF(Diagnostic!H12="","Pas de réponse",IF(Diagnostic!H12=Diagnostic!$D$53,"Ne sait pas",IF(OR(F12=0,F12=1),"Pas pertinent",IF(Diagnostic!H12=Diagnostic!$D$52,1,IF(Diagnostic!H12=Diagnostic!$D$51,2,IF(Diagnostic!H12=Diagnostic!$D$50,3,4))))))</f>
        <v>Pas de réponse</v>
      </c>
      <c r="H12" s="269" t="str">
        <f>IF(Diagnostic!I12="","Pas de réponse",IF(Diagnostic!I12=Diagnostic!$D$54,"Pas pertinent",IF(Diagnostic!I12=Diagnostic!$D$53,"Ne sait pas",IF(Diagnostic!I12=Diagnostic!$D$52,1,IF(Diagnostic!I12=Diagnostic!$D$54,2,IF(Diagnostic!I12=Diagnostic!$D$53,3,4))))))</f>
        <v>Pas de réponse</v>
      </c>
      <c r="I12" s="231" t="str">
        <f>Diagnostic!G12</f>
        <v>N/A</v>
      </c>
    </row>
    <row r="13" spans="1:9" x14ac:dyDescent="0.25">
      <c r="A13" s="186" t="e" cm="1">
        <f t="array" aca="1" ref="A13" ca="1">_xlfn.IFS(C13="Mieux se déplacer",1,C13="Mieux se loger",2,C13="Mieux préserver",3,C13="Mieux produire",4,C13="Mieux se nourrir",5)</f>
        <v>#NAME?</v>
      </c>
      <c r="B13" s="197"/>
      <c r="C13" s="248" t="s">
        <v>295</v>
      </c>
      <c r="D13" s="256" t="s">
        <v>9</v>
      </c>
      <c r="E13" s="163" t="s">
        <v>337</v>
      </c>
      <c r="F13" s="275" t="str">
        <f>IF(Diagnostic!H13="","Pas de réponse",IF(Diagnostic!H13=Diagnostic!$D$53,"Ne sait pas",IF(Diagnostic!H13=Diagnostic!$D$54,0,IF(Diagnostic!H13=Diagnostic!$D$55,1,2))))</f>
        <v>Pas de réponse</v>
      </c>
      <c r="G13" s="272" t="str">
        <f>IF(Diagnostic!H13="","Pas de réponse",IF(Diagnostic!H13=Diagnostic!$D$53,"Ne sait pas",IF(OR(F13=0,F13=1),"Pas pertinent",IF(Diagnostic!H13=Diagnostic!$D$52,1,IF(Diagnostic!H13=Diagnostic!$D$51,2,IF(Diagnostic!H13=Diagnostic!$D$50,3,4))))))</f>
        <v>Pas de réponse</v>
      </c>
      <c r="H13" s="269" t="str">
        <f>IF(Diagnostic!I13="","Pas de réponse",IF(Diagnostic!I13=Diagnostic!$D$54,"Pas pertinent",IF(Diagnostic!I13=Diagnostic!$D$53,"Ne sait pas",IF(Diagnostic!I13=Diagnostic!$D$52,1,IF(Diagnostic!I13=Diagnostic!$D$54,2,IF(Diagnostic!I13=Diagnostic!$D$53,3,4))))))</f>
        <v>Pas de réponse</v>
      </c>
      <c r="I13" s="231" t="str">
        <f>Diagnostic!G13</f>
        <v>N/A</v>
      </c>
    </row>
    <row r="14" spans="1:9" x14ac:dyDescent="0.25">
      <c r="A14" s="186" t="e" cm="1">
        <f t="array" aca="1" ref="A14" ca="1">_xlfn.IFS(C14="Mieux se déplacer",1,C14="Mieux se loger",2,C14="Mieux préserver",3,C14="Mieux produire",4,C14="Mieux se nourrir",5)</f>
        <v>#NAME?</v>
      </c>
      <c r="B14" s="197"/>
      <c r="C14" s="248" t="s">
        <v>295</v>
      </c>
      <c r="D14" s="257" t="s">
        <v>8</v>
      </c>
      <c r="E14" s="161" t="s">
        <v>318</v>
      </c>
      <c r="F14" s="275" t="str">
        <f>IF(Diagnostic!H14="","Pas de réponse",IF(Diagnostic!H14=Diagnostic!$D$53,"Ne sait pas",IF(Diagnostic!H14=Diagnostic!$D$54,0,IF(Diagnostic!H14=Diagnostic!$D$55,1,2))))</f>
        <v>Pas de réponse</v>
      </c>
      <c r="G14" s="272" t="str">
        <f>IF(Diagnostic!H14="","Pas de réponse",IF(Diagnostic!H14=Diagnostic!$D$53,"Ne sait pas",IF(OR(F14=0,F14=1),"Pas pertinent",IF(Diagnostic!H14=Diagnostic!$D$52,1,IF(Diagnostic!H14=Diagnostic!$D$51,2,IF(Diagnostic!H14=Diagnostic!$D$50,3,4))))))</f>
        <v>Pas de réponse</v>
      </c>
      <c r="H14" s="269" t="str">
        <f>IF(Diagnostic!I14="","Pas de réponse",IF(Diagnostic!I14=Diagnostic!$D$54,"Pas pertinent",IF(Diagnostic!I14=Diagnostic!$D$53,"Ne sait pas",IF(Diagnostic!I14=Diagnostic!$D$52,1,IF(Diagnostic!I14=Diagnostic!$D$54,2,IF(Diagnostic!I14=Diagnostic!$D$53,3,4))))))</f>
        <v>Pas de réponse</v>
      </c>
      <c r="I14" s="231" t="str">
        <f>Diagnostic!G14</f>
        <v>N/A</v>
      </c>
    </row>
    <row r="15" spans="1:9" x14ac:dyDescent="0.25">
      <c r="A15" s="186" t="e" cm="1">
        <f t="array" aca="1" ref="A15" ca="1">_xlfn.IFS(C15="Mieux se déplacer",1,C15="Mieux se loger",2,C15="Mieux préserver",3,C15="Mieux produire",4,C15="Mieux se nourrir",5)</f>
        <v>#NAME?</v>
      </c>
      <c r="B15" s="197"/>
      <c r="C15" s="248" t="s">
        <v>295</v>
      </c>
      <c r="D15" s="257" t="s">
        <v>8</v>
      </c>
      <c r="E15" s="161" t="s">
        <v>326</v>
      </c>
      <c r="F15" s="275" t="str">
        <f>IF(Diagnostic!H15="","Pas de réponse",IF(Diagnostic!H15=Diagnostic!$D$53,"Ne sait pas",IF(Diagnostic!H15=Diagnostic!$D$54,0,IF(Diagnostic!H15=Diagnostic!$D$55,1,2))))</f>
        <v>Pas de réponse</v>
      </c>
      <c r="G15" s="272" t="str">
        <f>IF(Diagnostic!H15="","Pas de réponse",IF(Diagnostic!H15=Diagnostic!$D$53,"Ne sait pas",IF(OR(F15=0,F15=1),"Pas pertinent",IF(Diagnostic!H15=Diagnostic!$D$52,1,IF(Diagnostic!H15=Diagnostic!$D$51,2,IF(Diagnostic!H15=Diagnostic!$D$50,3,4))))))</f>
        <v>Pas de réponse</v>
      </c>
      <c r="H15" s="269" t="str">
        <f>IF(Diagnostic!I15="","Pas de réponse",IF(Diagnostic!I15=Diagnostic!$D$54,"Pas pertinent",IF(Diagnostic!I15=Diagnostic!$D$53,"Ne sait pas",IF(Diagnostic!I15=Diagnostic!$D$52,1,IF(Diagnostic!I15=Diagnostic!$D$54,2,IF(Diagnostic!I15=Diagnostic!$D$53,3,4))))))</f>
        <v>Pas de réponse</v>
      </c>
      <c r="I15" s="231" t="str">
        <f>Diagnostic!G15</f>
        <v>N/A</v>
      </c>
    </row>
    <row r="16" spans="1:9" x14ac:dyDescent="0.25">
      <c r="A16" s="186" t="e" cm="1">
        <f t="array" aca="1" ref="A16" ca="1">_xlfn.IFS(C16="Mieux se déplacer",1,C16="Mieux se loger",2,C16="Mieux préserver",3,C16="Mieux produire",4,C16="Mieux se nourrir",5)</f>
        <v>#NAME?</v>
      </c>
      <c r="B16" s="197"/>
      <c r="C16" s="248" t="s">
        <v>295</v>
      </c>
      <c r="D16" s="257" t="s">
        <v>8</v>
      </c>
      <c r="E16" s="161" t="s">
        <v>331</v>
      </c>
      <c r="F16" s="275" t="str">
        <f>IF(Diagnostic!H16="","Pas de réponse",IF(Diagnostic!H16=Diagnostic!$D$53,"Ne sait pas",IF(Diagnostic!H16=Diagnostic!$D$54,0,IF(Diagnostic!H16=Diagnostic!$D$55,1,2))))</f>
        <v>Pas de réponse</v>
      </c>
      <c r="G16" s="272" t="str">
        <f>IF(Diagnostic!H16="","Pas de réponse",IF(Diagnostic!H16=Diagnostic!$D$53,"Ne sait pas",IF(OR(F16=0,F16=1),"Pas pertinent",IF(Diagnostic!H16=Diagnostic!$D$52,1,IF(Diagnostic!H16=Diagnostic!$D$51,2,IF(Diagnostic!H16=Diagnostic!$D$50,3,4))))))</f>
        <v>Pas de réponse</v>
      </c>
      <c r="H16" s="269" t="str">
        <f>IF(Diagnostic!I16="","Pas de réponse",IF(Diagnostic!I16=Diagnostic!$D$54,"Pas pertinent",IF(Diagnostic!I16=Diagnostic!$D$53,"Ne sait pas",IF(Diagnostic!I16=Diagnostic!$D$52,1,IF(Diagnostic!I16=Diagnostic!$D$54,2,IF(Diagnostic!I16=Diagnostic!$D$53,3,4))))))</f>
        <v>Pas de réponse</v>
      </c>
      <c r="I16" s="231" t="str">
        <f>Diagnostic!G16</f>
        <v>N/A</v>
      </c>
    </row>
    <row r="17" spans="1:9" x14ac:dyDescent="0.25">
      <c r="A17" s="186" t="e" cm="1">
        <f t="array" aca="1" ref="A17" ca="1">_xlfn.IFS(C17="Mieux se déplacer",1,C17="Mieux se loger",2,C17="Mieux préserver",3,C17="Mieux produire",4,C17="Mieux se nourrir",5)</f>
        <v>#NAME?</v>
      </c>
      <c r="B17" s="197"/>
      <c r="C17" s="248" t="s">
        <v>295</v>
      </c>
      <c r="D17" s="258" t="s">
        <v>7</v>
      </c>
      <c r="E17" s="160" t="s">
        <v>387</v>
      </c>
      <c r="F17" s="275" t="str">
        <f>IF(Diagnostic!H17="","Pas de réponse",IF(Diagnostic!H17=Diagnostic!$D$53,"Ne sait pas",IF(Diagnostic!H17=Diagnostic!$D$54,0,IF(Diagnostic!H17=Diagnostic!$D$55,1,2))))</f>
        <v>Pas de réponse</v>
      </c>
      <c r="G17" s="272" t="str">
        <f>IF(Diagnostic!H17="","Pas de réponse",IF(Diagnostic!H17=Diagnostic!$D$53,"Ne sait pas",IF(OR(F17=0,F17=1),"Pas pertinent",IF(Diagnostic!H17=Diagnostic!$D$52,1,IF(Diagnostic!H17=Diagnostic!$D$51,2,IF(Diagnostic!H17=Diagnostic!$D$50,3,4))))))</f>
        <v>Pas de réponse</v>
      </c>
      <c r="H17" s="269" t="str">
        <f>IF(Diagnostic!I17="","Pas de réponse",IF(Diagnostic!I17=Diagnostic!$D$54,"Pas pertinent",IF(Diagnostic!I17=Diagnostic!$D$53,"Ne sait pas",IF(Diagnostic!I17=Diagnostic!$D$52,1,IF(Diagnostic!I17=Diagnostic!$D$54,2,IF(Diagnostic!I17=Diagnostic!$D$53,3,4))))))</f>
        <v>Pas de réponse</v>
      </c>
      <c r="I17" s="231" t="str">
        <f>Diagnostic!G17</f>
        <v>N/A</v>
      </c>
    </row>
    <row r="18" spans="1:9" x14ac:dyDescent="0.25">
      <c r="A18" s="186" t="e" cm="1">
        <f t="array" aca="1" ref="A18" ca="1">_xlfn.IFS(C18="Mieux se déplacer",1,C18="Mieux se loger",2,C18="Mieux préserver",3,C18="Mieux produire",4,C18="Mieux se nourrir",5)</f>
        <v>#NAME?</v>
      </c>
      <c r="B18" s="197"/>
      <c r="C18" s="248" t="s">
        <v>295</v>
      </c>
      <c r="D18" s="258" t="s">
        <v>7</v>
      </c>
      <c r="E18" s="160" t="s">
        <v>345</v>
      </c>
      <c r="F18" s="275" t="str">
        <f>IF(Diagnostic!H18="","Pas de réponse",IF(Diagnostic!H18=Diagnostic!$D$53,"Ne sait pas",IF(Diagnostic!H18=Diagnostic!$D$54,0,IF(Diagnostic!H18=Diagnostic!$D$55,1,2))))</f>
        <v>Pas de réponse</v>
      </c>
      <c r="G18" s="272" t="str">
        <f>IF(Diagnostic!H18="","Pas de réponse",IF(Diagnostic!H18=Diagnostic!$D$53,"Ne sait pas",IF(OR(F18=0,F18=1),"Pas pertinent",IF(Diagnostic!H18=Diagnostic!$D$52,1,IF(Diagnostic!H18=Diagnostic!$D$51,2,IF(Diagnostic!H18=Diagnostic!$D$50,3,4))))))</f>
        <v>Pas de réponse</v>
      </c>
      <c r="H18" s="269" t="str">
        <f>IF(Diagnostic!I18="","Pas de réponse",IF(Diagnostic!I18=Diagnostic!$D$54,"Pas pertinent",IF(Diagnostic!I18=Diagnostic!$D$53,"Ne sait pas",IF(Diagnostic!I18=Diagnostic!$D$52,1,IF(Diagnostic!I18=Diagnostic!$D$54,2,IF(Diagnostic!I18=Diagnostic!$D$53,3,4))))))</f>
        <v>Pas de réponse</v>
      </c>
      <c r="I18" s="231" t="str">
        <f>Diagnostic!G18</f>
        <v>N/A</v>
      </c>
    </row>
    <row r="19" spans="1:9" x14ac:dyDescent="0.25">
      <c r="A19" s="186" t="e" cm="1">
        <f t="array" aca="1" ref="A19" ca="1">_xlfn.IFS(C19="Mieux se déplacer",1,C19="Mieux se loger",2,C19="Mieux préserver",3,C19="Mieux produire",4,C19="Mieux se nourrir",5)</f>
        <v>#NAME?</v>
      </c>
      <c r="B19" s="197"/>
      <c r="C19" s="248" t="s">
        <v>295</v>
      </c>
      <c r="D19" s="258" t="s">
        <v>7</v>
      </c>
      <c r="E19" s="159" t="s">
        <v>339</v>
      </c>
      <c r="F19" s="275" t="str">
        <f>IF(Diagnostic!H19="","Pas de réponse",IF(Diagnostic!H19=Diagnostic!$D$53,"Ne sait pas",IF(Diagnostic!H19=Diagnostic!$D$54,0,IF(Diagnostic!H19=Diagnostic!$D$55,1,2))))</f>
        <v>Pas de réponse</v>
      </c>
      <c r="G19" s="272" t="str">
        <f>IF(Diagnostic!H19="","Pas de réponse",IF(Diagnostic!H19=Diagnostic!$D$53,"Ne sait pas",IF(OR(F19=0,F19=1),"Pas pertinent",IF(Diagnostic!H19=Diagnostic!$D$52,1,IF(Diagnostic!H19=Diagnostic!$D$51,2,IF(Diagnostic!H19=Diagnostic!$D$50,3,4))))))</f>
        <v>Pas de réponse</v>
      </c>
      <c r="H19" s="269" t="str">
        <f>IF(Diagnostic!I19="","Pas de réponse",IF(Diagnostic!I19=Diagnostic!$D$54,"Pas pertinent",IF(Diagnostic!I19=Diagnostic!$D$53,"Ne sait pas",IF(Diagnostic!I19=Diagnostic!$D$52,1,IF(Diagnostic!I19=Diagnostic!$D$54,2,IF(Diagnostic!I19=Diagnostic!$D$53,3,4))))))</f>
        <v>Pas de réponse</v>
      </c>
      <c r="I19" s="282" t="str">
        <f>Diagnostic!G19</f>
        <v>N/A</v>
      </c>
    </row>
    <row r="20" spans="1:9" x14ac:dyDescent="0.25">
      <c r="A20" s="186" t="e" cm="1">
        <f t="array" aca="1" ref="A20" ca="1">_xlfn.IFS(C20="Mieux se déplacer",1,C20="Mieux se loger",2,C20="Mieux préserver",3,C20="Mieux produire",4,C20="Mieux se nourrir",5)</f>
        <v>#NAME?</v>
      </c>
      <c r="B20" s="197"/>
      <c r="C20" s="248" t="s">
        <v>295</v>
      </c>
      <c r="D20" s="258" t="s">
        <v>7</v>
      </c>
      <c r="E20" s="159" t="s">
        <v>388</v>
      </c>
      <c r="F20" s="275" t="str">
        <f>IF(Diagnostic!H20="","Pas de réponse",IF(Diagnostic!H20=Diagnostic!$D$53,"Ne sait pas",IF(Diagnostic!H20=Diagnostic!$D$54,0,IF(Diagnostic!H20=Diagnostic!$D$55,1,2))))</f>
        <v>Pas de réponse</v>
      </c>
      <c r="G20" s="272" t="str">
        <f>IF(Diagnostic!H20="","Pas de réponse",IF(Diagnostic!H20=Diagnostic!$D$53,"Ne sait pas",IF(OR(F20=0,F20=1),"Pas pertinent",IF(Diagnostic!H20=Diagnostic!$D$52,1,IF(Diagnostic!H20=Diagnostic!$D$51,2,IF(Diagnostic!H20=Diagnostic!$D$50,3,4))))))</f>
        <v>Pas de réponse</v>
      </c>
      <c r="H20" s="269" t="str">
        <f>IF(Diagnostic!I20="","Pas de réponse",IF(Diagnostic!I20=Diagnostic!$D$54,"Pas pertinent",IF(Diagnostic!I20=Diagnostic!$D$53,"Ne sait pas",IF(Diagnostic!I20=Diagnostic!$D$52,1,IF(Diagnostic!I20=Diagnostic!$D$54,2,IF(Diagnostic!I20=Diagnostic!$D$53,3,4))))))</f>
        <v>Pas de réponse</v>
      </c>
      <c r="I20" s="282" t="str">
        <f>Diagnostic!G20</f>
        <v>N/A</v>
      </c>
    </row>
    <row r="21" spans="1:9" x14ac:dyDescent="0.25">
      <c r="A21" s="186" t="e" cm="1">
        <f t="array" aca="1" ref="A21" ca="1">_xlfn.IFS(C21="Mieux se déplacer",1,C21="Mieux se loger",2,C21="Mieux préserver",3,C21="Mieux produire",4,C21="Mieux se nourrir",5)</f>
        <v>#NAME?</v>
      </c>
      <c r="B21" s="197"/>
      <c r="C21" s="248" t="s">
        <v>295</v>
      </c>
      <c r="D21" s="258" t="s">
        <v>7</v>
      </c>
      <c r="E21" s="159" t="s">
        <v>351</v>
      </c>
      <c r="F21" s="275" t="str">
        <f>IF(Diagnostic!H21="","Pas de réponse",IF(Diagnostic!H21=Diagnostic!$D$53,"Ne sait pas",IF(Diagnostic!H21=Diagnostic!$D$54,0,IF(Diagnostic!H21=Diagnostic!$D$55,1,2))))</f>
        <v>Pas de réponse</v>
      </c>
      <c r="G21" s="272" t="str">
        <f>IF(Diagnostic!H21="","Pas de réponse",IF(Diagnostic!H21=Diagnostic!$D$53,"Ne sait pas",IF(OR(F21=0,F21=1),"Pas pertinent",IF(Diagnostic!H21=Diagnostic!$D$52,1,IF(Diagnostic!H21=Diagnostic!$D$51,2,IF(Diagnostic!H21=Diagnostic!$D$50,3,4))))))</f>
        <v>Pas de réponse</v>
      </c>
      <c r="H21" s="269" t="str">
        <f>IF(Diagnostic!I21="","Pas de réponse",IF(Diagnostic!I21=Diagnostic!$D$54,"Pas pertinent",IF(Diagnostic!I21=Diagnostic!$D$53,"Ne sait pas",IF(Diagnostic!I21=Diagnostic!$D$52,1,IF(Diagnostic!I21=Diagnostic!$D$54,2,IF(Diagnostic!I21=Diagnostic!$D$53,3,4))))))</f>
        <v>Pas de réponse</v>
      </c>
      <c r="I21" s="282" t="str">
        <f>Diagnostic!G21</f>
        <v>N/A</v>
      </c>
    </row>
    <row r="22" spans="1:9" ht="15.75" thickBot="1" x14ac:dyDescent="0.3">
      <c r="A22" s="186" t="e" cm="1">
        <f t="array" aca="1" ref="A22" ca="1">_xlfn.IFS(C22="Mieux se déplacer",1,C22="Mieux se loger",2,C22="Mieux préserver",3,C22="Mieux produire",4,C22="Mieux se nourrir",5)</f>
        <v>#NAME?</v>
      </c>
      <c r="B22" s="197"/>
      <c r="C22" s="248" t="s">
        <v>295</v>
      </c>
      <c r="D22" s="278" t="s">
        <v>188</v>
      </c>
      <c r="E22" s="181" t="s">
        <v>296</v>
      </c>
      <c r="F22" s="275" t="str">
        <f>IF(Diagnostic!H22="","Pas de réponse",IF(Diagnostic!H22=Diagnostic!$D$53,"Ne sait pas",IF(Diagnostic!H22=Diagnostic!$D$54,0,IF(Diagnostic!H22=Diagnostic!$D$55,1,2))))</f>
        <v>Pas de réponse</v>
      </c>
      <c r="G22" s="272" t="str">
        <f>IF(Diagnostic!H22="","Pas de réponse",IF(Diagnostic!H22=Diagnostic!$D$53,"Ne sait pas",IF(OR(F22=0,F22=1),"Pas pertinent",IF(Diagnostic!H22=Diagnostic!$D$52,1,IF(Diagnostic!H22=Diagnostic!$D$51,2,IF(Diagnostic!H22=Diagnostic!$D$50,3,4))))))</f>
        <v>Pas de réponse</v>
      </c>
      <c r="H22" s="269" t="str">
        <f>IF(Diagnostic!I22="","Pas de réponse",IF(Diagnostic!I22=Diagnostic!$D$54,"Pas pertinent",IF(Diagnostic!I22=Diagnostic!$D$53,"Ne sait pas",IF(Diagnostic!I22=Diagnostic!$D$52,1,IF(Diagnostic!I22=Diagnostic!$D$54,2,IF(Diagnostic!I22=Diagnostic!$D$53,3,4))))))</f>
        <v>Pas de réponse</v>
      </c>
      <c r="I22" s="282" t="str">
        <f>Diagnostic!G22</f>
        <v>N/A</v>
      </c>
    </row>
    <row r="23" spans="1:9" ht="15.75" thickBot="1" x14ac:dyDescent="0.3">
      <c r="A23" s="186" t="e" cm="1">
        <f t="array" aca="1" ref="A23" ca="1">_xlfn.IFS(C23="Mieux se déplacer",1,C23="Mieux se loger",2,C23="Mieux préserver",3,C23="Mieux produire",4,C23="Mieux se nourrir",5)</f>
        <v>#NAME?</v>
      </c>
      <c r="B23" s="209"/>
      <c r="C23" s="210" t="s">
        <v>187</v>
      </c>
      <c r="D23" s="260" t="s">
        <v>188</v>
      </c>
      <c r="E23" s="193" t="s">
        <v>194</v>
      </c>
      <c r="F23" s="279" t="str">
        <f>IF(Diagnostic!H23="","Pas de réponse",IF(Diagnostic!H23=Diagnostic!$D$53,"Ne sait pas",IF(Diagnostic!H23=Diagnostic!$D$54,0,IF(Diagnostic!H23=Diagnostic!$D$55,1,2))))</f>
        <v>Pas de réponse</v>
      </c>
      <c r="G23" s="280" t="str">
        <f>IF(Diagnostic!H23="","Pas de réponse",IF(Diagnostic!H23=Diagnostic!$D$53,"Ne sait pas",IF(OR(F23=0,F23=1),"Pas pertinent",IF(Diagnostic!H23=Diagnostic!$D$52,1,IF(Diagnostic!H23=Diagnostic!$D$51,2,IF(Diagnostic!H23=Diagnostic!$D$50,3,4))))))</f>
        <v>Pas de réponse</v>
      </c>
      <c r="H23" s="281" t="str">
        <f>IF(Diagnostic!I23="","Pas de réponse",IF(Diagnostic!I23=Diagnostic!$D$54,"Pas pertinent",IF(Diagnostic!I23=Diagnostic!$D$53,"Ne sait pas",IF(Diagnostic!I23=Diagnostic!$D$52,1,IF(Diagnostic!I23=Diagnostic!$D$54,2,IF(Diagnostic!I23=Diagnostic!$D$53,3,4))))))</f>
        <v>Pas de réponse</v>
      </c>
      <c r="I23" s="283" t="str">
        <f>Diagnostic!G23</f>
        <v>N/A</v>
      </c>
    </row>
    <row r="24" spans="1:9" ht="15.75" thickBot="1" x14ac:dyDescent="0.3">
      <c r="A24" s="186" t="e" cm="1">
        <f t="array" aca="1" ref="A24" ca="1">_xlfn.IFS(C24="Mieux se déplacer",1,C24="Mieux se loger",2,C24="Mieux préserver",3,C24="Mieux produire",4,C24="Mieux se nourrir",5)</f>
        <v>#NAME?</v>
      </c>
      <c r="B24" s="201"/>
      <c r="C24" s="264" t="s">
        <v>198</v>
      </c>
      <c r="D24" s="261" t="s">
        <v>199</v>
      </c>
      <c r="E24" s="157" t="s">
        <v>199</v>
      </c>
      <c r="F24" s="275" t="str">
        <f>IF(Diagnostic!H24="","Pas de réponse",IF(Diagnostic!H24=Diagnostic!$D$53,"Ne sait pas",IF(Diagnostic!H24=Diagnostic!$D$54,0,IF(Diagnostic!H24=Diagnostic!$D$55,1,2))))</f>
        <v>Pas de réponse</v>
      </c>
      <c r="G24" s="272" t="str">
        <f>IF(Diagnostic!H24="","Pas de réponse",IF(Diagnostic!H24=Diagnostic!$D$53,"Ne sait pas",IF(OR(F24=0,F24=1),"Pas pertinent",IF(Diagnostic!H24=Diagnostic!$D$52,1,IF(Diagnostic!H24=Diagnostic!$D$51,2,IF(Diagnostic!H24=Diagnostic!$D$50,3,4))))))</f>
        <v>Pas de réponse</v>
      </c>
      <c r="H24" s="269" t="str">
        <f>IF(Diagnostic!I24="","Pas de réponse",IF(Diagnostic!I24=Diagnostic!$D$54,"Pas pertinent",IF(Diagnostic!I24=Diagnostic!$D$53,"Ne sait pas",IF(Diagnostic!I24=Diagnostic!$D$52,1,IF(Diagnostic!I24=Diagnostic!$D$54,2,IF(Diagnostic!I24=Diagnostic!$D$53,3,4))))))</f>
        <v>Pas de réponse</v>
      </c>
      <c r="I24" s="282" t="str">
        <f>Diagnostic!G24</f>
        <v>N/A</v>
      </c>
    </row>
    <row r="25" spans="1:9" x14ac:dyDescent="0.25">
      <c r="A25" s="185" t="e" cm="1">
        <f t="array" aca="1" ref="A25" ca="1">_xlfn.IFS(C25="Mieux se déplacer",1,C25="Mieux se loger",2,C25="Mieux préserver",3,C25="Mieux produire",4,C25="Mieux se nourrir",5)</f>
        <v>#NAME?</v>
      </c>
      <c r="B25" s="201"/>
      <c r="C25" s="264" t="s">
        <v>198</v>
      </c>
      <c r="D25" s="162" t="s">
        <v>9</v>
      </c>
      <c r="E25" s="163" t="s">
        <v>231</v>
      </c>
      <c r="F25" s="275" t="str">
        <f>IF(Diagnostic!H25="","Pas de réponse",IF(Diagnostic!H25=Diagnostic!$D$53,"Ne sait pas",IF(Diagnostic!H25=Diagnostic!$D$54,0,IF(Diagnostic!H25=Diagnostic!$D$55,1,2))))</f>
        <v>Pas de réponse</v>
      </c>
      <c r="G25" s="272" t="str">
        <f>IF(Diagnostic!H25="","Pas de réponse",IF(Diagnostic!H25=Diagnostic!$D$53,"Ne sait pas",IF(OR(F25=0,F25=1),"Pas pertinent",IF(Diagnostic!H25=Diagnostic!$D$52,1,IF(Diagnostic!H25=Diagnostic!$D$51,2,IF(Diagnostic!H25=Diagnostic!$D$50,3,4))))))</f>
        <v>Pas de réponse</v>
      </c>
      <c r="H25" s="269" t="str">
        <f>IF(Diagnostic!I25="","Pas de réponse",IF(Diagnostic!I25=Diagnostic!$D$54,"Pas pertinent",IF(Diagnostic!I25=Diagnostic!$D$53,"Ne sait pas",IF(Diagnostic!I25=Diagnostic!$D$52,1,IF(Diagnostic!I25=Diagnostic!$D$54,2,IF(Diagnostic!I25=Diagnostic!$D$53,3,4))))))</f>
        <v>Pas de réponse</v>
      </c>
      <c r="I25" s="282" t="str">
        <f>Diagnostic!G25</f>
        <v>N/A</v>
      </c>
    </row>
    <row r="26" spans="1:9" x14ac:dyDescent="0.25">
      <c r="A26" s="186" t="e" cm="1">
        <f t="array" aca="1" ref="A26" ca="1">_xlfn.IFS(C26="Mieux se déplacer",1,C26="Mieux se loger",2,C26="Mieux préserver",3,C26="Mieux produire",4,C26="Mieux se nourrir",5)</f>
        <v>#NAME?</v>
      </c>
      <c r="B26" s="201"/>
      <c r="C26" s="264" t="s">
        <v>198</v>
      </c>
      <c r="D26" s="261" t="s">
        <v>262</v>
      </c>
      <c r="E26" s="157" t="s">
        <v>267</v>
      </c>
      <c r="F26" s="275" t="str">
        <f>IF(Diagnostic!H26="","Pas de réponse",IF(Diagnostic!H26=Diagnostic!$D$53,"Ne sait pas",IF(Diagnostic!H26=Diagnostic!$D$54,0,IF(Diagnostic!H26=Diagnostic!$D$55,1,2))))</f>
        <v>Pas de réponse</v>
      </c>
      <c r="G26" s="272" t="str">
        <f>IF(Diagnostic!H26="","Pas de réponse",IF(Diagnostic!H26=Diagnostic!$D$53,"Ne sait pas",IF(OR(F26=0,F26=1),"Pas pertinent",IF(Diagnostic!H26=Diagnostic!$D$52,1,IF(Diagnostic!H26=Diagnostic!$D$51,2,IF(Diagnostic!H26=Diagnostic!$D$50,3,4))))))</f>
        <v>Pas de réponse</v>
      </c>
      <c r="H26" s="269" t="str">
        <f>IF(Diagnostic!I26="","Pas de réponse",IF(Diagnostic!I26=Diagnostic!$D$54,"Pas pertinent",IF(Diagnostic!I26=Diagnostic!$D$53,"Ne sait pas",IF(Diagnostic!I26=Diagnostic!$D$52,1,IF(Diagnostic!I26=Diagnostic!$D$54,2,IF(Diagnostic!I26=Diagnostic!$D$53,3,4))))))</f>
        <v>Pas de réponse</v>
      </c>
      <c r="I26" s="282" t="str">
        <f>Diagnostic!G26</f>
        <v>N/A</v>
      </c>
    </row>
    <row r="27" spans="1:9" x14ac:dyDescent="0.25">
      <c r="A27" s="186" t="e" cm="1">
        <f t="array" aca="1" ref="A27" ca="1">_xlfn.IFS(C27="Mieux se déplacer",1,C27="Mieux se loger",2,C27="Mieux préserver",3,C27="Mieux produire",4,C27="Mieux se nourrir",5)</f>
        <v>#NAME?</v>
      </c>
      <c r="B27" s="201"/>
      <c r="C27" s="264" t="s">
        <v>198</v>
      </c>
      <c r="D27" s="261" t="s">
        <v>262</v>
      </c>
      <c r="E27" s="157" t="s">
        <v>263</v>
      </c>
      <c r="F27" s="275" t="str">
        <f>IF(Diagnostic!H27="","Pas de réponse",IF(Diagnostic!H27=Diagnostic!$D$53,"Ne sait pas",IF(Diagnostic!H27=Diagnostic!$D$54,0,IF(Diagnostic!H27=Diagnostic!$D$55,1,2))))</f>
        <v>Pas de réponse</v>
      </c>
      <c r="G27" s="272" t="str">
        <f>IF(Diagnostic!H27="","Pas de réponse",IF(Diagnostic!H27=Diagnostic!$D$53,"Ne sait pas",IF(OR(F27=0,F27=1),"Pas pertinent",IF(Diagnostic!H27=Diagnostic!$D$52,1,IF(Diagnostic!H27=Diagnostic!$D$51,2,IF(Diagnostic!H27=Diagnostic!$D$50,3,4))))))</f>
        <v>Pas de réponse</v>
      </c>
      <c r="H27" s="269" t="str">
        <f>IF(Diagnostic!I27="","Pas de réponse",IF(Diagnostic!I27=Diagnostic!$D$54,"Pas pertinent",IF(Diagnostic!I27=Diagnostic!$D$53,"Ne sait pas",IF(Diagnostic!I27=Diagnostic!$D$52,1,IF(Diagnostic!I27=Diagnostic!$D$54,2,IF(Diagnostic!I27=Diagnostic!$D$53,3,4))))))</f>
        <v>Pas de réponse</v>
      </c>
      <c r="I27" s="282" t="str">
        <f>Diagnostic!G27</f>
        <v>N/A</v>
      </c>
    </row>
    <row r="28" spans="1:9" x14ac:dyDescent="0.25">
      <c r="A28" s="186" t="e" cm="1">
        <f t="array" aca="1" ref="A28" ca="1">_xlfn.IFS(C28="Mieux se déplacer",1,C28="Mieux se loger",2,C28="Mieux préserver",3,C28="Mieux produire",4,C28="Mieux se nourrir",5)</f>
        <v>#NAME?</v>
      </c>
      <c r="B28" s="201"/>
      <c r="C28" s="264" t="s">
        <v>198</v>
      </c>
      <c r="D28" s="261" t="s">
        <v>262</v>
      </c>
      <c r="E28" s="157" t="s">
        <v>285</v>
      </c>
      <c r="F28" s="275" t="str">
        <f>IF(Diagnostic!H28="","Pas de réponse",IF(Diagnostic!H28=Diagnostic!$D$53,"Ne sait pas",IF(Diagnostic!H28=Diagnostic!$D$54,0,IF(Diagnostic!H28=Diagnostic!$D$55,1,2))))</f>
        <v>Pas de réponse</v>
      </c>
      <c r="G28" s="272" t="str">
        <f>IF(Diagnostic!H28="","Pas de réponse",IF(Diagnostic!H28=Diagnostic!$D$53,"Ne sait pas",IF(OR(F28=0,F28=1),"Pas pertinent",IF(Diagnostic!H28=Diagnostic!$D$52,1,IF(Diagnostic!H28=Diagnostic!$D$51,2,IF(Diagnostic!H28=Diagnostic!$D$50,3,4))))))</f>
        <v>Pas de réponse</v>
      </c>
      <c r="H28" s="269" t="str">
        <f>IF(Diagnostic!I28="","Pas de réponse",IF(Diagnostic!I28=Diagnostic!$D$54,"Pas pertinent",IF(Diagnostic!I28=Diagnostic!$D$53,"Ne sait pas",IF(Diagnostic!I28=Diagnostic!$D$52,1,IF(Diagnostic!I28=Diagnostic!$D$54,2,IF(Diagnostic!I28=Diagnostic!$D$53,3,4))))))</f>
        <v>Pas de réponse</v>
      </c>
      <c r="I28" s="282" t="str">
        <f>Diagnostic!G28</f>
        <v>N/A</v>
      </c>
    </row>
    <row r="29" spans="1:9" x14ac:dyDescent="0.25">
      <c r="A29" s="186" t="e" cm="1">
        <f t="array" aca="1" ref="A29" ca="1">_xlfn.IFS(C29="Mieux se déplacer",1,C29="Mieux se loger",2,C29="Mieux préserver",3,C29="Mieux produire",4,C29="Mieux se nourrir",5)</f>
        <v>#NAME?</v>
      </c>
      <c r="B29" s="201"/>
      <c r="C29" s="264" t="s">
        <v>198</v>
      </c>
      <c r="D29" s="261" t="s">
        <v>216</v>
      </c>
      <c r="E29" s="157" t="s">
        <v>247</v>
      </c>
      <c r="F29" s="275" t="str">
        <f>IF(Diagnostic!H29="","Pas de réponse",IF(Diagnostic!H29=Diagnostic!$D$53,"Ne sait pas",IF(Diagnostic!H29=Diagnostic!$D$54,0,IF(Diagnostic!H29=Diagnostic!$D$55,1,2))))</f>
        <v>Pas de réponse</v>
      </c>
      <c r="G29" s="272" t="str">
        <f>IF(Diagnostic!H29="","Pas de réponse",IF(Diagnostic!H29=Diagnostic!$D$53,"Ne sait pas",IF(OR(F29=0,F29=1),"Pas pertinent",IF(Diagnostic!H29=Diagnostic!$D$52,1,IF(Diagnostic!H29=Diagnostic!$D$51,2,IF(Diagnostic!H29=Diagnostic!$D$50,3,4))))))</f>
        <v>Pas de réponse</v>
      </c>
      <c r="H29" s="269" t="str">
        <f>IF(Diagnostic!I29="","Pas de réponse",IF(Diagnostic!I29=Diagnostic!$D$54,"Pas pertinent",IF(Diagnostic!I29=Diagnostic!$D$53,"Ne sait pas",IF(Diagnostic!I29=Diagnostic!$D$52,1,IF(Diagnostic!I29=Diagnostic!$D$54,2,IF(Diagnostic!I29=Diagnostic!$D$53,3,4))))))</f>
        <v>Pas de réponse</v>
      </c>
      <c r="I29" s="282" t="str">
        <f>Diagnostic!G29</f>
        <v>N/A</v>
      </c>
    </row>
    <row r="30" spans="1:9" x14ac:dyDescent="0.25">
      <c r="A30" s="186" t="e" cm="1">
        <f t="array" aca="1" ref="A30" ca="1">_xlfn.IFS(C30="Mieux se déplacer",1,C30="Mieux se loger",2,C30="Mieux préserver",3,C30="Mieux produire",4,C30="Mieux se nourrir",5)</f>
        <v>#NAME?</v>
      </c>
      <c r="B30" s="201"/>
      <c r="C30" s="264" t="s">
        <v>198</v>
      </c>
      <c r="D30" s="261" t="s">
        <v>216</v>
      </c>
      <c r="E30" s="157" t="s">
        <v>256</v>
      </c>
      <c r="F30" s="275" t="str">
        <f>IF(Diagnostic!H30="","Pas de réponse",IF(Diagnostic!H30=Diagnostic!$D$53,"Ne sait pas",IF(Diagnostic!H30=Diagnostic!$D$54,0,IF(Diagnostic!H30=Diagnostic!$D$55,1,2))))</f>
        <v>Pas de réponse</v>
      </c>
      <c r="G30" s="272" t="str">
        <f>IF(Diagnostic!H30="","Pas de réponse",IF(Diagnostic!H30=Diagnostic!$D$53,"Ne sait pas",IF(OR(F30=0,F30=1),"Pas pertinent",IF(Diagnostic!H30=Diagnostic!$D$52,1,IF(Diagnostic!H30=Diagnostic!$D$51,2,IF(Diagnostic!H30=Diagnostic!$D$50,3,4))))))</f>
        <v>Pas de réponse</v>
      </c>
      <c r="H30" s="269" t="str">
        <f>IF(Diagnostic!I30="","Pas de réponse",IF(Diagnostic!I30=Diagnostic!$D$54,"Pas pertinent",IF(Diagnostic!I30=Diagnostic!$D$53,"Ne sait pas",IF(Diagnostic!I30=Diagnostic!$D$52,1,IF(Diagnostic!I30=Diagnostic!$D$54,2,IF(Diagnostic!I30=Diagnostic!$D$53,3,4))))))</f>
        <v>Pas de réponse</v>
      </c>
      <c r="I30" s="282" t="str">
        <f>Diagnostic!G30</f>
        <v>N/A</v>
      </c>
    </row>
    <row r="31" spans="1:9" x14ac:dyDescent="0.25">
      <c r="A31" s="186" t="e" cm="1">
        <f t="array" aca="1" ref="A31" ca="1">_xlfn.IFS(C31="Mieux se déplacer",1,C31="Mieux se loger",2,C31="Mieux préserver",3,C31="Mieux produire",4,C31="Mieux se nourrir",5)</f>
        <v>#NAME?</v>
      </c>
      <c r="B31" s="201"/>
      <c r="C31" s="264" t="s">
        <v>198</v>
      </c>
      <c r="D31" s="261" t="s">
        <v>216</v>
      </c>
      <c r="E31" s="158" t="s">
        <v>217</v>
      </c>
      <c r="F31" s="275" t="str">
        <f>IF(Diagnostic!H31="","Pas de réponse",IF(Diagnostic!H31=Diagnostic!$D$53,"Ne sait pas",IF(Diagnostic!H31=Diagnostic!$D$54,0,IF(Diagnostic!H31=Diagnostic!$D$55,1,2))))</f>
        <v>Pas de réponse</v>
      </c>
      <c r="G31" s="272" t="str">
        <f>IF(Diagnostic!H31="","Pas de réponse",IF(Diagnostic!H31=Diagnostic!$D$53,"Ne sait pas",IF(OR(F31=0,F31=1),"Pas pertinent",IF(Diagnostic!H31=Diagnostic!$D$52,1,IF(Diagnostic!H31=Diagnostic!$D$51,2,IF(Diagnostic!H31=Diagnostic!$D$50,3,4))))))</f>
        <v>Pas de réponse</v>
      </c>
      <c r="H31" s="269" t="str">
        <f>IF(Diagnostic!I31="","Pas de réponse",IF(Diagnostic!I31=Diagnostic!$D$54,"Pas pertinent",IF(Diagnostic!I31=Diagnostic!$D$53,"Ne sait pas",IF(Diagnostic!I31=Diagnostic!$D$52,1,IF(Diagnostic!I31=Diagnostic!$D$54,2,IF(Diagnostic!I31=Diagnostic!$D$53,3,4))))))</f>
        <v>Pas de réponse</v>
      </c>
      <c r="I31" s="282" t="str">
        <f>Diagnostic!G31</f>
        <v>N/A</v>
      </c>
    </row>
    <row r="32" spans="1:9" x14ac:dyDescent="0.25">
      <c r="A32" s="186" t="e" cm="1">
        <f t="array" aca="1" ref="A32" ca="1">_xlfn.IFS(C32="Mieux se déplacer",1,C32="Mieux se loger",2,C32="Mieux préserver",3,C32="Mieux produire",4,C32="Mieux se nourrir",5)</f>
        <v>#NAME?</v>
      </c>
      <c r="B32" s="201"/>
      <c r="C32" s="264" t="s">
        <v>198</v>
      </c>
      <c r="D32" s="261" t="s">
        <v>216</v>
      </c>
      <c r="E32" s="157" t="s">
        <v>241</v>
      </c>
      <c r="F32" s="275" t="str">
        <f>IF(Diagnostic!H32="","Pas de réponse",IF(Diagnostic!H32=Diagnostic!$D$53,"Ne sait pas",IF(Diagnostic!H32=Diagnostic!$D$54,0,IF(Diagnostic!H32=Diagnostic!$D$55,1,2))))</f>
        <v>Pas de réponse</v>
      </c>
      <c r="G32" s="272" t="str">
        <f>IF(Diagnostic!H32="","Pas de réponse",IF(Diagnostic!H32=Diagnostic!$D$53,"Ne sait pas",IF(OR(F32=0,F32=1),"Pas pertinent",IF(Diagnostic!H32=Diagnostic!$D$52,1,IF(Diagnostic!H32=Diagnostic!$D$51,2,IF(Diagnostic!H32=Diagnostic!$D$50,3,4))))))</f>
        <v>Pas de réponse</v>
      </c>
      <c r="H32" s="269" t="str">
        <f>IF(Diagnostic!I32="","Pas de réponse",IF(Diagnostic!I32=Diagnostic!$D$54,"Pas pertinent",IF(Diagnostic!I32=Diagnostic!$D$53,"Ne sait pas",IF(Diagnostic!I32=Diagnostic!$D$52,1,IF(Diagnostic!I32=Diagnostic!$D$54,2,IF(Diagnostic!I32=Diagnostic!$D$53,3,4))))))</f>
        <v>Pas de réponse</v>
      </c>
      <c r="I32" s="282" t="str">
        <f>Diagnostic!G32</f>
        <v>N/A</v>
      </c>
    </row>
    <row r="33" spans="1:11" ht="26.25" x14ac:dyDescent="0.25">
      <c r="A33" s="186" t="e" cm="1">
        <f t="array" aca="1" ref="A33" ca="1">_xlfn.IFS(C33="Mieux se déplacer",1,C33="Mieux se loger",2,C33="Mieux préserver",3,C33="Mieux produire",4,C33="Mieux se nourrir",5)</f>
        <v>#NAME?</v>
      </c>
      <c r="B33" s="201"/>
      <c r="C33" s="264" t="s">
        <v>198</v>
      </c>
      <c r="D33" s="261" t="s">
        <v>235</v>
      </c>
      <c r="E33" s="157" t="s">
        <v>239</v>
      </c>
      <c r="F33" s="275" t="str">
        <f>IF(Diagnostic!H33="","Pas de réponse",IF(Diagnostic!H33=Diagnostic!$D$53,"Ne sait pas",IF(Diagnostic!H33=Diagnostic!$D$54,0,IF(Diagnostic!H33=Diagnostic!$D$55,1,2))))</f>
        <v>Pas de réponse</v>
      </c>
      <c r="G33" s="272" t="str">
        <f>IF(Diagnostic!H33="","Pas de réponse",IF(Diagnostic!H33=Diagnostic!$D$53,"Ne sait pas",IF(OR(F33=0,F33=1),"Pas pertinent",IF(Diagnostic!H33=Diagnostic!$D$52,1,IF(Diagnostic!H33=Diagnostic!$D$51,2,IF(Diagnostic!H33=Diagnostic!$D$50,3,4))))))</f>
        <v>Pas de réponse</v>
      </c>
      <c r="H33" s="269" t="str">
        <f>IF(Diagnostic!I33="","Pas de réponse",IF(Diagnostic!I33=Diagnostic!$D$54,"Pas pertinent",IF(Diagnostic!I33=Diagnostic!$D$53,"Ne sait pas",IF(Diagnostic!I33=Diagnostic!$D$52,1,IF(Diagnostic!I33=Diagnostic!$D$54,2,IF(Diagnostic!I33=Diagnostic!$D$53,3,4))))))</f>
        <v>Pas de réponse</v>
      </c>
      <c r="I33" s="282" t="str">
        <f>Diagnostic!G33</f>
        <v>N/A</v>
      </c>
    </row>
    <row r="34" spans="1:11" ht="26.25" x14ac:dyDescent="0.25">
      <c r="A34" s="186" t="e" cm="1">
        <f t="array" aca="1" ref="A34" ca="1">_xlfn.IFS(C34="Mieux se déplacer",1,C34="Mieux se loger",2,C34="Mieux préserver",3,C34="Mieux produire",4,C34="Mieux se nourrir",5)</f>
        <v>#NAME?</v>
      </c>
      <c r="B34" s="201"/>
      <c r="C34" s="264" t="s">
        <v>198</v>
      </c>
      <c r="D34" s="261" t="s">
        <v>235</v>
      </c>
      <c r="E34" s="157" t="s">
        <v>290</v>
      </c>
      <c r="F34" s="275" t="str">
        <f>IF(Diagnostic!H34="","Pas de réponse",IF(Diagnostic!H34=Diagnostic!$D$53,"Ne sait pas",IF(Diagnostic!H34=Diagnostic!$D$54,0,IF(Diagnostic!H34=Diagnostic!$D$55,1,2))))</f>
        <v>Pas de réponse</v>
      </c>
      <c r="G34" s="272" t="str">
        <f>IF(Diagnostic!H34="","Pas de réponse",IF(Diagnostic!H34=Diagnostic!$D$53,"Ne sait pas",IF(OR(F34=0,F34=1),"Pas pertinent",IF(Diagnostic!H34=Diagnostic!$D$52,1,IF(Diagnostic!H34=Diagnostic!$D$51,2,IF(Diagnostic!H34=Diagnostic!$D$50,3,4))))))</f>
        <v>Pas de réponse</v>
      </c>
      <c r="H34" s="269" t="str">
        <f>IF(Diagnostic!I34="","Pas de réponse",IF(Diagnostic!I34=Diagnostic!$D$54,"Pas pertinent",IF(Diagnostic!I34=Diagnostic!$D$53,"Ne sait pas",IF(Diagnostic!I34=Diagnostic!$D$52,1,IF(Diagnostic!I34=Diagnostic!$D$54,2,IF(Diagnostic!I34=Diagnostic!$D$53,3,4))))))</f>
        <v>Pas de réponse</v>
      </c>
      <c r="I34" s="282" t="str">
        <f>Diagnostic!G34</f>
        <v>N/A</v>
      </c>
    </row>
    <row r="35" spans="1:11" ht="26.25" x14ac:dyDescent="0.25">
      <c r="A35" s="186" t="e" cm="1">
        <f t="array" aca="1" ref="A35" ca="1">_xlfn.IFS(C35="Mieux se déplacer",1,C35="Mieux se loger",2,C35="Mieux préserver",3,C35="Mieux produire",4,C35="Mieux se nourrir",5)</f>
        <v>#NAME?</v>
      </c>
      <c r="B35" s="201"/>
      <c r="C35" s="264" t="s">
        <v>198</v>
      </c>
      <c r="D35" s="261" t="s">
        <v>235</v>
      </c>
      <c r="E35" s="158" t="s">
        <v>392</v>
      </c>
      <c r="F35" s="275" t="str">
        <f>IF(Diagnostic!H35="","Pas de réponse",IF(Diagnostic!H35=Diagnostic!$D$53,"Ne sait pas",IF(Diagnostic!H35=Diagnostic!$D$54,0,IF(Diagnostic!H35=Diagnostic!$D$55,1,2))))</f>
        <v>Pas de réponse</v>
      </c>
      <c r="G35" s="272" t="str">
        <f>IF(Diagnostic!H35="","Pas de réponse",IF(Diagnostic!H35=Diagnostic!$D$53,"Ne sait pas",IF(OR(F35=0,F35=1),"Pas pertinent",IF(Diagnostic!H35=Diagnostic!$D$52,1,IF(Diagnostic!H35=Diagnostic!$D$51,2,IF(Diagnostic!H35=Diagnostic!$D$50,3,4))))))</f>
        <v>Pas de réponse</v>
      </c>
      <c r="H35" s="269" t="str">
        <f>IF(Diagnostic!I35="","Pas de réponse",IF(Diagnostic!I35=Diagnostic!$D$54,"Pas pertinent",IF(Diagnostic!I35=Diagnostic!$D$53,"Ne sait pas",IF(Diagnostic!I35=Diagnostic!$D$52,1,IF(Diagnostic!I35=Diagnostic!$D$54,2,IF(Diagnostic!I35=Diagnostic!$D$53,3,4))))))</f>
        <v>Pas de réponse</v>
      </c>
      <c r="I35" s="282" t="str">
        <f>Diagnostic!G35</f>
        <v>N/A</v>
      </c>
      <c r="K35" s="12"/>
    </row>
    <row r="36" spans="1:11" ht="27" thickBot="1" x14ac:dyDescent="0.3">
      <c r="A36" s="186" t="e" cm="1">
        <f t="array" aca="1" ref="A36" ca="1">_xlfn.IFS(C36="Mieux se déplacer",1,C36="Mieux se loger",2,C36="Mieux préserver",3,C36="Mieux produire",4,C36="Mieux se nourrir",5)</f>
        <v>#NAME?</v>
      </c>
      <c r="B36" s="267"/>
      <c r="C36" s="264" t="s">
        <v>198</v>
      </c>
      <c r="D36" s="261" t="s">
        <v>235</v>
      </c>
      <c r="E36" s="158" t="s">
        <v>393</v>
      </c>
      <c r="F36" s="276" t="str">
        <f>IF(Diagnostic!H36="","Pas de réponse",IF(Diagnostic!H36=Diagnostic!$D$53,"Ne sait pas",IF(Diagnostic!H36=Diagnostic!$D$54,0,IF(Diagnostic!H36=Diagnostic!$D$55,1,2))))</f>
        <v>Pas de réponse</v>
      </c>
      <c r="G36" s="274" t="str">
        <f>IF(Diagnostic!H36="","Pas de réponse",IF(Diagnostic!H36=Diagnostic!$D$53,"Ne sait pas",IF(OR(F36=0,F36=1),"Pas pertinent",IF(Diagnostic!H36=Diagnostic!$D$52,1,IF(Diagnostic!H36=Diagnostic!$D$51,2,IF(Diagnostic!H36=Diagnostic!$D$50,3,4))))))</f>
        <v>Pas de réponse</v>
      </c>
      <c r="H36" s="271" t="str">
        <f>IF(Diagnostic!I36="","Pas de réponse",IF(Diagnostic!I36=Diagnostic!$D$54,"Pas pertinent",IF(Diagnostic!I36=Diagnostic!$D$53,"Ne sait pas",IF(Diagnostic!I36=Diagnostic!$D$52,1,IF(Diagnostic!I36=Diagnostic!$D$54,2,IF(Diagnostic!I36=Diagnostic!$D$53,3,4))))))</f>
        <v>Pas de réponse</v>
      </c>
      <c r="I36" s="284" t="str">
        <f>Diagnostic!G36</f>
        <v>N/A</v>
      </c>
    </row>
    <row r="37" spans="1:11" x14ac:dyDescent="0.25">
      <c r="A37" s="186" t="e" cm="1">
        <f t="array" aca="1" ref="A37" ca="1">_xlfn.IFS(C37="Mieux se déplacer",1,C37="Mieux se loger",2,C37="Mieux préserver",3,C37="Mieux produire",4,C37="Mieux se nourrir",5)</f>
        <v>#NAME?</v>
      </c>
      <c r="B37" s="198"/>
      <c r="C37" s="254" t="s">
        <v>353</v>
      </c>
      <c r="D37" s="262" t="s">
        <v>354</v>
      </c>
      <c r="E37" s="182" t="s">
        <v>390</v>
      </c>
      <c r="F37" s="77" t="str">
        <f>IF(Diagnostic!H37="","Pas de réponse",IF(Diagnostic!H37=Diagnostic!$D$53,"Ne sait pas",IF(Diagnostic!H37=Diagnostic!$D$54,0,IF(Diagnostic!H37=Diagnostic!$D$55,1,2))))</f>
        <v>Pas de réponse</v>
      </c>
      <c r="G37" s="188" t="str">
        <f>IF(Diagnostic!H37="","Pas de réponse",IF(Diagnostic!H37=Diagnostic!$D$53,"Ne sait pas",IF(OR(F37=0,F37=1),"Pas pertinent",IF(Diagnostic!H37=Diagnostic!$D$52,1,IF(Diagnostic!H37=Diagnostic!$D$51,2,IF(Diagnostic!H37=Diagnostic!$D$50,3,4))))))</f>
        <v>Pas de réponse</v>
      </c>
      <c r="H37" s="189" t="str">
        <f>IF(Diagnostic!I37="","Pas de réponse",IF(Diagnostic!I37=Diagnostic!$D$54,"Pas pertinent",IF(Diagnostic!I37=Diagnostic!$D$53,"Ne sait pas",IF(Diagnostic!I37=Diagnostic!$D$52,1,IF(Diagnostic!I37=Diagnostic!$D$54,2,IF(Diagnostic!I37=Diagnostic!$D$53,3,4))))))</f>
        <v>Pas de réponse</v>
      </c>
      <c r="I37" s="282" t="str">
        <f>Diagnostic!G37</f>
        <v>N/A</v>
      </c>
    </row>
    <row r="38" spans="1:11" x14ac:dyDescent="0.25">
      <c r="A38" s="186" t="e" cm="1">
        <f t="array" aca="1" ref="A38" ca="1">_xlfn.IFS(C38="Mieux se déplacer",1,C38="Mieux se loger",2,C38="Mieux préserver",3,C38="Mieux produire",4,C38="Mieux se nourrir",5)</f>
        <v>#NAME?</v>
      </c>
      <c r="B38" s="199"/>
      <c r="C38" s="248" t="s">
        <v>353</v>
      </c>
      <c r="D38" s="261" t="s">
        <v>354</v>
      </c>
      <c r="E38" s="157" t="s">
        <v>391</v>
      </c>
      <c r="F38" s="77" t="str">
        <f>IF(Diagnostic!H38="","Pas de réponse",IF(Diagnostic!H38=Diagnostic!$D$53,"Ne sait pas",IF(Diagnostic!H38=Diagnostic!$D$54,0,IF(Diagnostic!H38=Diagnostic!$D$55,1,2))))</f>
        <v>Pas de réponse</v>
      </c>
      <c r="G38" s="188" t="str">
        <f>IF(Diagnostic!H38="","Pas de réponse",IF(Diagnostic!H38=Diagnostic!$D$53,"Ne sait pas",IF(OR(F38=0,F38=1),"Pas pertinent",IF(Diagnostic!H38=Diagnostic!$D$52,1,IF(Diagnostic!H38=Diagnostic!$D$51,2,IF(Diagnostic!H38=Diagnostic!$D$50,3,4))))))</f>
        <v>Pas de réponse</v>
      </c>
      <c r="H38" s="189" t="str">
        <f>IF(Diagnostic!I38="","Pas de réponse",IF(Diagnostic!I38=Diagnostic!$D$54,"Pas pertinent",IF(Diagnostic!I38=Diagnostic!$D$53,"Ne sait pas",IF(Diagnostic!I38=Diagnostic!$D$52,1,IF(Diagnostic!I38=Diagnostic!$D$54,2,IF(Diagnostic!I38=Diagnostic!$D$53,3,4))))))</f>
        <v>Pas de réponse</v>
      </c>
      <c r="I38" s="282" t="str">
        <f>Diagnostic!G38</f>
        <v>N/A</v>
      </c>
    </row>
    <row r="39" spans="1:11" x14ac:dyDescent="0.25">
      <c r="A39" s="186" t="e" cm="1">
        <f t="array" aca="1" ref="A39" ca="1">_xlfn.IFS(C39="Mieux se déplacer",1,C39="Mieux se loger",2,C39="Mieux préserver",3,C39="Mieux produire",4,C39="Mieux se nourrir",5)</f>
        <v>#NAME?</v>
      </c>
      <c r="B39" s="199"/>
      <c r="C39" s="248" t="s">
        <v>353</v>
      </c>
      <c r="D39" s="261" t="s">
        <v>354</v>
      </c>
      <c r="E39" s="157" t="s">
        <v>370</v>
      </c>
      <c r="F39" s="77" t="str">
        <f>IF(Diagnostic!H39="","Pas de réponse",IF(Diagnostic!H39=Diagnostic!$D$53,"Ne sait pas",IF(Diagnostic!H39=Diagnostic!$D$54,0,IF(Diagnostic!H39=Diagnostic!$D$55,1,2))))</f>
        <v>Pas de réponse</v>
      </c>
      <c r="G39" s="188" t="str">
        <f>IF(Diagnostic!H39="","Pas de réponse",IF(Diagnostic!H39=Diagnostic!$D$53,"Ne sait pas",IF(OR(F39=0,F39=1),"Pas pertinent",IF(Diagnostic!H39=Diagnostic!$D$52,1,IF(Diagnostic!H39=Diagnostic!$D$51,2,IF(Diagnostic!H39=Diagnostic!$D$50,3,4))))))</f>
        <v>Pas de réponse</v>
      </c>
      <c r="H39" s="189" t="str">
        <f>IF(Diagnostic!I39="","Pas de réponse",IF(Diagnostic!I39=Diagnostic!$D$54,"Pas pertinent",IF(Diagnostic!I39=Diagnostic!$D$53,"Ne sait pas",IF(Diagnostic!I39=Diagnostic!$D$52,1,IF(Diagnostic!I39=Diagnostic!$D$54,2,IF(Diagnostic!I39=Diagnostic!$D$53,3,4))))))</f>
        <v>Pas de réponse</v>
      </c>
      <c r="I39" s="282" t="str">
        <f>Diagnostic!G39</f>
        <v>N/A</v>
      </c>
    </row>
    <row r="40" spans="1:11" x14ac:dyDescent="0.25">
      <c r="A40" s="186" t="e" cm="1">
        <f t="array" aca="1" ref="A40" ca="1">_xlfn.IFS(C40="Mieux se déplacer",1,C40="Mieux se loger",2,C40="Mieux préserver",3,C40="Mieux produire",4,C40="Mieux se nourrir",5)</f>
        <v>#NAME?</v>
      </c>
      <c r="B40" s="199"/>
      <c r="C40" s="248" t="s">
        <v>353</v>
      </c>
      <c r="D40" s="261" t="s">
        <v>354</v>
      </c>
      <c r="E40" s="157" t="s">
        <v>366</v>
      </c>
      <c r="F40" s="77" t="str">
        <f>IF(Diagnostic!H40="","Pas de réponse",IF(Diagnostic!H40=Diagnostic!$D$53,"Ne sait pas",IF(Diagnostic!H40=Diagnostic!$D$54,0,IF(Diagnostic!H40=Diagnostic!$D$55,1,2))))</f>
        <v>Pas de réponse</v>
      </c>
      <c r="G40" s="188" t="str">
        <f>IF(Diagnostic!H40="","Pas de réponse",IF(Diagnostic!H40=Diagnostic!$D$53,"Ne sait pas",IF(OR(F40=0,F40=1),"Pas pertinent",IF(Diagnostic!H40=Diagnostic!$D$52,1,IF(Diagnostic!H40=Diagnostic!$D$51,2,IF(Diagnostic!H40=Diagnostic!$D$50,3,4))))))</f>
        <v>Pas de réponse</v>
      </c>
      <c r="H40" s="189" t="str">
        <f>IF(Diagnostic!I40="","Pas de réponse",IF(Diagnostic!I40=Diagnostic!$D$54,"Pas pertinent",IF(Diagnostic!I40=Diagnostic!$D$53,"Ne sait pas",IF(Diagnostic!I40=Diagnostic!$D$52,1,IF(Diagnostic!I40=Diagnostic!$D$54,2,IF(Diagnostic!I40=Diagnostic!$D$53,3,4))))))</f>
        <v>Pas de réponse</v>
      </c>
      <c r="I40" s="282" t="str">
        <f>Diagnostic!G40</f>
        <v>N/A</v>
      </c>
    </row>
    <row r="41" spans="1:11" x14ac:dyDescent="0.25">
      <c r="A41" s="186" t="e" cm="1">
        <f t="array" aca="1" ref="A41" ca="1">_xlfn.IFS(C41="Mieux se déplacer",1,C41="Mieux se loger",2,C41="Mieux préserver",3,C41="Mieux produire",4,C41="Mieux se nourrir",5)</f>
        <v>#NAME?</v>
      </c>
      <c r="B41" s="199"/>
      <c r="C41" s="248" t="s">
        <v>353</v>
      </c>
      <c r="D41" s="261" t="s">
        <v>354</v>
      </c>
      <c r="E41" s="158" t="s">
        <v>394</v>
      </c>
      <c r="F41" s="77" t="str">
        <f>IF(Diagnostic!H41="","Pas de réponse",IF(Diagnostic!H41=Diagnostic!$D$53,"Ne sait pas",IF(Diagnostic!H41=Diagnostic!$D$54,0,IF(Diagnostic!H41=Diagnostic!$D$55,1,2))))</f>
        <v>Pas de réponse</v>
      </c>
      <c r="G41" s="188" t="str">
        <f>IF(Diagnostic!H41="","Pas de réponse",IF(Diagnostic!H41=Diagnostic!$D$53,"Ne sait pas",IF(OR(F41=0,F41=1),"Pas pertinent",IF(Diagnostic!H41=Diagnostic!$D$52,1,IF(Diagnostic!H41=Diagnostic!$D$51,2,IF(Diagnostic!H41=Diagnostic!$D$50,3,4))))))</f>
        <v>Pas de réponse</v>
      </c>
      <c r="H41" s="189" t="str">
        <f>IF(Diagnostic!I41="","Pas de réponse",IF(Diagnostic!I41=Diagnostic!$D$54,"Pas pertinent",IF(Diagnostic!I41=Diagnostic!$D$53,"Ne sait pas",IF(Diagnostic!I41=Diagnostic!$D$52,1,IF(Diagnostic!I41=Diagnostic!$D$54,2,IF(Diagnostic!I41=Diagnostic!$D$53,3,4))))))</f>
        <v>Pas de réponse</v>
      </c>
      <c r="I41" s="282" t="str">
        <f>Diagnostic!G41</f>
        <v>N/A</v>
      </c>
    </row>
    <row r="42" spans="1:11" ht="15.75" thickBot="1" x14ac:dyDescent="0.3">
      <c r="A42" s="187" t="e" cm="1">
        <f t="array" aca="1" ref="A42" ca="1">_xlfn.IFS(C42="Mieux se déplacer",1,C42="Mieux se loger",2,C42="Mieux préserver",3,C42="Mieux produire",4,C42="Mieux se nourrir",5)</f>
        <v>#NAME?</v>
      </c>
      <c r="B42" s="200"/>
      <c r="C42" s="253" t="s">
        <v>353</v>
      </c>
      <c r="D42" s="263" t="s">
        <v>354</v>
      </c>
      <c r="E42" s="172" t="s">
        <v>395</v>
      </c>
      <c r="F42" s="190" t="str">
        <f>IF(Diagnostic!H42="","Pas de réponse",IF(Diagnostic!H42=Diagnostic!$D$53,"Ne sait pas",IF(Diagnostic!H42=Diagnostic!$D$54,0,IF(Diagnostic!H42=Diagnostic!$D$55,1,2))))</f>
        <v>Pas de réponse</v>
      </c>
      <c r="G42" s="191" t="str">
        <f>IF(Diagnostic!H42="","Pas de réponse",IF(Diagnostic!H42=Diagnostic!$D$53,"Ne sait pas",IF(OR(F42=0,F42=1),"Pas pertinent",IF(Diagnostic!H42=Diagnostic!$D$52,1,IF(Diagnostic!H42=Diagnostic!$D$51,2,IF(Diagnostic!H42=Diagnostic!$D$50,3,4))))))</f>
        <v>Pas de réponse</v>
      </c>
      <c r="H42" s="192" t="str">
        <f>IF(Diagnostic!I42="","Pas de réponse",IF(Diagnostic!I42=Diagnostic!$D$54,"Pas pertinent",IF(Diagnostic!I42=Diagnostic!$D$53,"Ne sait pas",IF(Diagnostic!I42=Diagnostic!$D$52,1,IF(Diagnostic!I42=Diagnostic!$D$54,2,IF(Diagnostic!I42=Diagnostic!$D$53,3,4))))))</f>
        <v>Pas de réponse</v>
      </c>
      <c r="I42" s="284" t="str">
        <f>Diagnostic!G42</f>
        <v>N/A</v>
      </c>
    </row>
  </sheetData>
  <sheetProtection algorithmName="SHA-512" hashValue="QfiS3S5Q0jWAe9N4QeyA6YbuxGI+sm4tOWDEdb+jZ00DmsKBUNl5+nqb4a/EuoaJxsKEzOS3YBEX0BU3wWZX4g==" saltValue="H2sJlZLf6c7h29D+bGHzKg==" spinCount="100000" sheet="1" selectLockedCells="1" sort="0" autoFilter="0" pivotTables="0"/>
  <mergeCells count="1">
    <mergeCell ref="F2:I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AE6D9200249804AB3F62AB10EB6E6AC" ma:contentTypeVersion="5" ma:contentTypeDescription="Crée un document." ma:contentTypeScope="" ma:versionID="f39dfd5087efe38139f164a56fb496eb">
  <xsd:schema xmlns:xsd="http://www.w3.org/2001/XMLSchema" xmlns:xs="http://www.w3.org/2001/XMLSchema" xmlns:p="http://schemas.microsoft.com/office/2006/metadata/properties" xmlns:ns2="1f11c35f-7036-49f0-b376-de73254ddbfd" xmlns:ns3="9e8349cf-db3d-4b1d-8bd2-24999548e4a1" targetNamespace="http://schemas.microsoft.com/office/2006/metadata/properties" ma:root="true" ma:fieldsID="4dd56ae0d49fc3a69d2b134858f72d94" ns2:_="" ns3:_="">
    <xsd:import namespace="1f11c35f-7036-49f0-b376-de73254ddbfd"/>
    <xsd:import namespace="9e8349cf-db3d-4b1d-8bd2-24999548e4a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11c35f-7036-49f0-b376-de73254ddb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8349cf-db3d-4b1d-8bd2-24999548e4a1"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F02BD68-6448-4291-B129-EE8A88AAA547}">
  <ds:schemaRefs>
    <ds:schemaRef ds:uri="http://schemas.microsoft.com/sharepoint/v3/contenttype/forms"/>
  </ds:schemaRefs>
</ds:datastoreItem>
</file>

<file path=customXml/itemProps2.xml><?xml version="1.0" encoding="utf-8"?>
<ds:datastoreItem xmlns:ds="http://schemas.openxmlformats.org/officeDocument/2006/customXml" ds:itemID="{8DD8E479-8D0E-4797-8F6C-0E60BFED33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11c35f-7036-49f0-b376-de73254ddbfd"/>
    <ds:schemaRef ds:uri="9e8349cf-db3d-4b1d-8bd2-24999548e4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BFE276-69B2-4908-9016-D271A5677B72}">
  <ds:schemaRefs>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schemas.microsoft.com/office/2006/metadata/properties"/>
    <ds:schemaRef ds:uri="9e8349cf-db3d-4b1d-8bd2-24999548e4a1"/>
    <ds:schemaRef ds:uri="1f11c35f-7036-49f0-b376-de73254ddbf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Avant propos</vt:lpstr>
      <vt:lpstr>Profil</vt:lpstr>
      <vt:lpstr>Recueil des actions</vt:lpstr>
      <vt:lpstr>Diagnostic</vt:lpstr>
      <vt:lpstr>Synthèse (à ne pas modifier)</vt:lpstr>
    </vt:vector>
  </TitlesOfParts>
  <Manager/>
  <Company>SPM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DARDENNE Lea</dc:creator>
  <cp:keywords/>
  <dc:description/>
  <cp:lastModifiedBy>PUGNERE Valentin</cp:lastModifiedBy>
  <cp:revision/>
  <dcterms:created xsi:type="dcterms:W3CDTF">2023-10-19T12:23:34Z</dcterms:created>
  <dcterms:modified xsi:type="dcterms:W3CDTF">2023-12-11T13:23:14Z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0x0101002AE6D9200249804AB3F62AB10EB6E6AC</vt:lpwstr>
  </property>
</Properties>
</file>